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8490" tabRatio="1000" activeTab="0"/>
  </bookViews>
  <sheets>
    <sheet name="男子Ｓドロー" sheetId="1" r:id="rId1"/>
    <sheet name="男子Ｓコンソレ" sheetId="2" r:id="rId2"/>
    <sheet name="女子Ｓドロー" sheetId="3" r:id="rId3"/>
    <sheet name="女子Sコンソレ" sheetId="4" r:id="rId4"/>
    <sheet name="男子団体ドロー" sheetId="5" r:id="rId5"/>
    <sheet name="男子団体登録選手" sheetId="6" r:id="rId6"/>
    <sheet name="女子団体ドロー" sheetId="7" r:id="rId7"/>
    <sheet name="女子団体登録選手" sheetId="8" r:id="rId8"/>
    <sheet name="団体学校リスト" sheetId="9" r:id="rId9"/>
    <sheet name="シングルス参加者リスト" sheetId="10" r:id="rId10"/>
  </sheets>
  <externalReferences>
    <externalReference r:id="rId13"/>
    <externalReference r:id="rId14"/>
  </externalReferences>
  <definedNames>
    <definedName name="_xlnm.Print_Area" localSheetId="2">'女子Ｓドロー'!$A$1:$AD$75</definedName>
    <definedName name="_xlnm.Print_Area" localSheetId="6">'女子団体ドロー'!$B$1:$AF$92</definedName>
    <definedName name="_xlnm.Print_Area" localSheetId="7">'女子団体登録選手'!$A$1:$K$51</definedName>
    <definedName name="_xlnm.Print_Area" localSheetId="8">'団体学校リスト'!$B$1:$R$27</definedName>
    <definedName name="_xlnm.Print_Area" localSheetId="0">'男子Ｓドロー'!$A$1:$AD$75</definedName>
    <definedName name="_xlnm.Print_Area" localSheetId="4">'男子団体ドロー'!$B$1:$AF$92</definedName>
    <definedName name="_xlnm.Print_Area" localSheetId="5">'男子団体登録選手'!$C$1:$K$51</definedName>
    <definedName name="SEEDEDBD">#REF!</definedName>
    <definedName name="SEEDEDBS">#REF!</definedName>
    <definedName name="SEEDEDGD">#REF!</definedName>
    <definedName name="SEEDEDGS">#REF!</definedName>
    <definedName name="女子シングルス">#REF!</definedName>
    <definedName name="男子シングルス">#REF!</definedName>
    <definedName name="男子ダブルス">#REF!</definedName>
  </definedNames>
  <calcPr fullCalcOnLoad="1"/>
</workbook>
</file>

<file path=xl/sharedStrings.xml><?xml version="1.0" encoding="utf-8"?>
<sst xmlns="http://schemas.openxmlformats.org/spreadsheetml/2006/main" count="2237" uniqueCount="1086">
  <si>
    <t>　</t>
  </si>
  <si>
    <t>(</t>
  </si>
  <si>
    <t>/</t>
  </si>
  <si>
    <t>）</t>
  </si>
  <si>
    <t>&lt;Ｂシード校&gt;</t>
  </si>
  <si>
    <t>Ａ</t>
  </si>
  <si>
    <t>Ｂ</t>
  </si>
  <si>
    <t>第３位</t>
  </si>
  <si>
    <t>（あ）の敗者</t>
  </si>
  <si>
    <t>①</t>
  </si>
  <si>
    <t>（い）の敗者</t>
  </si>
  <si>
    <t>（う）の敗者</t>
  </si>
  <si>
    <t>②</t>
  </si>
  <si>
    <t>男子シングルス</t>
  </si>
  <si>
    <t>)</t>
  </si>
  <si>
    <t>３位　決定戦</t>
  </si>
  <si>
    <t>B</t>
  </si>
  <si>
    <t>男子リスト</t>
  </si>
  <si>
    <t>女子リスト</t>
  </si>
  <si>
    <t>東京</t>
  </si>
  <si>
    <t>北海道</t>
  </si>
  <si>
    <t>地域名</t>
  </si>
  <si>
    <t>都道府県</t>
  </si>
  <si>
    <t>青　森</t>
  </si>
  <si>
    <t>秋　田</t>
  </si>
  <si>
    <t>岩　手</t>
  </si>
  <si>
    <t>宮　城</t>
  </si>
  <si>
    <t>近　畿</t>
  </si>
  <si>
    <t>海星</t>
  </si>
  <si>
    <r>
      <t>&lt;Ａシード校</t>
    </r>
    <r>
      <rPr>
        <sz val="24"/>
        <rFont val="ＭＳ Ｐゴシック"/>
        <family val="3"/>
      </rPr>
      <t>&gt;</t>
    </r>
  </si>
  <si>
    <t/>
  </si>
  <si>
    <t>第５位</t>
  </si>
  <si>
    <t>（さ）の敗者</t>
  </si>
  <si>
    <t>（し）の敗者</t>
  </si>
  <si>
    <t>（け）の敗者</t>
  </si>
  <si>
    <t>（こ）の敗者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</si>
  <si>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</si>
  <si>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</si>
  <si>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</si>
  <si>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</si>
  <si>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</si>
  <si>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</si>
  <si>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</si>
  <si>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</si>
  <si>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</si>
  <si>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</si>
  <si>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</si>
  <si>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</si>
  <si>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</si>
  <si>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</si>
  <si>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</si>
  <si>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</si>
  <si>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</si>
  <si>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</si>
  <si>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</si>
  <si>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</si>
  <si>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（す）の敗者</t>
  </si>
  <si>
    <t>（そ）の敗者</t>
  </si>
  <si>
    <t>（た）の敗者</t>
  </si>
  <si>
    <t>（て）の敗者</t>
  </si>
  <si>
    <t>（ち）の敗者</t>
  </si>
  <si>
    <t>（つ）の敗者</t>
  </si>
  <si>
    <t>な</t>
  </si>
  <si>
    <t>に</t>
  </si>
  <si>
    <t>（な）の敗者</t>
  </si>
  <si>
    <t>（に）の敗者</t>
  </si>
  <si>
    <t>札幌日大</t>
  </si>
  <si>
    <t>日大山形</t>
  </si>
  <si>
    <t>駿台甲府</t>
  </si>
  <si>
    <t>東洋大牛久</t>
  </si>
  <si>
    <t>法政大二</t>
  </si>
  <si>
    <t>名経大市邨</t>
  </si>
  <si>
    <t>松商学園</t>
  </si>
  <si>
    <t>相生学院</t>
  </si>
  <si>
    <t>京都外大西</t>
  </si>
  <si>
    <t>新田</t>
  </si>
  <si>
    <t>ブルボンビーンズドーム</t>
  </si>
  <si>
    <t>黒須万里奈</t>
  </si>
  <si>
    <t>伊達　摩紘</t>
  </si>
  <si>
    <t>我那覇真子</t>
  </si>
  <si>
    <t>日大東北</t>
  </si>
  <si>
    <t>山村学園</t>
  </si>
  <si>
    <t>白鵬女子</t>
  </si>
  <si>
    <t>愛知啓成</t>
  </si>
  <si>
    <t>椙山女学園</t>
  </si>
  <si>
    <t>富山国際大付</t>
  </si>
  <si>
    <t>仁愛女子</t>
  </si>
  <si>
    <t>女子シングルス</t>
  </si>
  <si>
    <t>札幌日大</t>
  </si>
  <si>
    <t>岩手</t>
  </si>
  <si>
    <t>川越東</t>
  </si>
  <si>
    <t>成蹊</t>
  </si>
  <si>
    <t>松商学園</t>
  </si>
  <si>
    <t>東京学館新潟</t>
  </si>
  <si>
    <t>名経大市邨</t>
  </si>
  <si>
    <t>日大三島</t>
  </si>
  <si>
    <t>相生学院</t>
  </si>
  <si>
    <t>甲南</t>
  </si>
  <si>
    <t>京都外大西</t>
  </si>
  <si>
    <t>開星</t>
  </si>
  <si>
    <t>新田</t>
  </si>
  <si>
    <t>鳳凰</t>
  </si>
  <si>
    <t>東海</t>
  </si>
  <si>
    <t>鹿児島</t>
  </si>
  <si>
    <t>山　形</t>
  </si>
  <si>
    <t>福　島</t>
  </si>
  <si>
    <t>茨　城</t>
  </si>
  <si>
    <t>栃　木</t>
  </si>
  <si>
    <t>長　野</t>
  </si>
  <si>
    <t>富　山</t>
  </si>
  <si>
    <t>石　川</t>
  </si>
  <si>
    <t>福　井</t>
  </si>
  <si>
    <t>静　岡</t>
  </si>
  <si>
    <t>愛　知</t>
  </si>
  <si>
    <t>岐　阜</t>
  </si>
  <si>
    <t>三　重</t>
  </si>
  <si>
    <t>滋　賀</t>
  </si>
  <si>
    <t>京　都</t>
  </si>
  <si>
    <t>浦和学院</t>
  </si>
  <si>
    <t>東京</t>
  </si>
  <si>
    <t>富山国際大付</t>
  </si>
  <si>
    <t>椙山女学園</t>
  </si>
  <si>
    <t>相生学院</t>
  </si>
  <si>
    <t>奈良育英</t>
  </si>
  <si>
    <t>野田学園</t>
  </si>
  <si>
    <t>岡山学芸館</t>
  </si>
  <si>
    <t>済美</t>
  </si>
  <si>
    <t>沖縄尚学</t>
  </si>
  <si>
    <t>九　州</t>
  </si>
  <si>
    <t>Ａ</t>
  </si>
  <si>
    <t>（あ）の敗者</t>
  </si>
  <si>
    <t>（い）の敗者</t>
  </si>
  <si>
    <t>（う）の敗者</t>
  </si>
  <si>
    <t>（え）の敗者</t>
  </si>
  <si>
    <t>＜シード選手＞</t>
  </si>
  <si>
    <t>１</t>
  </si>
  <si>
    <t>２</t>
  </si>
  <si>
    <t>３</t>
  </si>
  <si>
    <t>４</t>
  </si>
  <si>
    <t>５</t>
  </si>
  <si>
    <t>６</t>
  </si>
  <si>
    <t>７</t>
  </si>
  <si>
    <t>８</t>
  </si>
  <si>
    <t>（お）の敗者</t>
  </si>
  <si>
    <t>（き）の敗者</t>
  </si>
  <si>
    <t>（く）の敗者</t>
  </si>
  <si>
    <t>地域名</t>
  </si>
  <si>
    <t>B　　y　　e</t>
  </si>
  <si>
    <t>１</t>
  </si>
  <si>
    <t>４</t>
  </si>
  <si>
    <t>６</t>
  </si>
  <si>
    <t>７</t>
  </si>
  <si>
    <t xml:space="preserve">＜男子団体 本トーナメント２４校＞  </t>
  </si>
  <si>
    <t xml:space="preserve">＜女子団体 本トーナメント２４校＞  </t>
  </si>
  <si>
    <t>学校名</t>
  </si>
  <si>
    <t>顧問（監督）</t>
  </si>
  <si>
    <t>№１</t>
  </si>
  <si>
    <t>№２</t>
  </si>
  <si>
    <t>№３</t>
  </si>
  <si>
    <t>№４</t>
  </si>
  <si>
    <t>№５</t>
  </si>
  <si>
    <t>№６</t>
  </si>
  <si>
    <t>№７</t>
  </si>
  <si>
    <t>Ｂ</t>
  </si>
  <si>
    <t>団体戦登録選手名簿（男子）　　　　　　　　　　　　　　　</t>
  </si>
  <si>
    <t>若林　勇希</t>
  </si>
  <si>
    <t>松村  道則</t>
  </si>
  <si>
    <t>高橋  圭滋</t>
  </si>
  <si>
    <t>堀田  直史</t>
  </si>
  <si>
    <t>枝村　隆平</t>
  </si>
  <si>
    <t>村山　武彰</t>
  </si>
  <si>
    <t>谷原　直史</t>
  </si>
  <si>
    <t>北村  昌夫</t>
  </si>
  <si>
    <t>469p</t>
  </si>
  <si>
    <t>小川　高幸</t>
  </si>
  <si>
    <t>田中  秀樹</t>
  </si>
  <si>
    <t>北浦　真斗</t>
  </si>
  <si>
    <t>我妻　　諭</t>
  </si>
  <si>
    <t>荒井貴美人</t>
  </si>
  <si>
    <t>（東北・北信越・九州を除く地域テニス協会　12～　1月度　発表より）</t>
  </si>
  <si>
    <t>団体戦登録選手名簿（女子）　　　　　　　　　　　　　　　</t>
  </si>
  <si>
    <t>伸居  勝己</t>
  </si>
  <si>
    <t>972.8p</t>
  </si>
  <si>
    <t>中村　聡利</t>
  </si>
  <si>
    <t>平良　和己</t>
  </si>
  <si>
    <t>上田  大元</t>
  </si>
  <si>
    <t>454p</t>
  </si>
  <si>
    <t>冨田　典江</t>
  </si>
  <si>
    <t>上口　　　弘</t>
  </si>
  <si>
    <t>田中  聰規</t>
  </si>
  <si>
    <t>1000p</t>
  </si>
  <si>
    <t>丸尾  幸弘</t>
  </si>
  <si>
    <t>櫻井　太郎</t>
  </si>
  <si>
    <t>半田　隆志</t>
  </si>
  <si>
    <t>米沢そのえ</t>
  </si>
  <si>
    <t>藺牟田  圭</t>
  </si>
  <si>
    <t>柑本美和子</t>
  </si>
  <si>
    <t>岸　   直浩</t>
  </si>
  <si>
    <t>0p</t>
  </si>
  <si>
    <t>Ｆ</t>
  </si>
  <si>
    <t>１６</t>
  </si>
  <si>
    <t>１７</t>
  </si>
  <si>
    <t>１８</t>
  </si>
  <si>
    <t>Ｇ</t>
  </si>
  <si>
    <t>１９</t>
  </si>
  <si>
    <t>２０</t>
  </si>
  <si>
    <t>２１</t>
  </si>
  <si>
    <t>Ｃ</t>
  </si>
  <si>
    <t>Ｈ</t>
  </si>
  <si>
    <t>２２</t>
  </si>
  <si>
    <t>２３</t>
  </si>
  <si>
    <t>９</t>
  </si>
  <si>
    <t>２４</t>
  </si>
  <si>
    <t>Ｄ</t>
  </si>
  <si>
    <t>Ｉ</t>
  </si>
  <si>
    <t>１０</t>
  </si>
  <si>
    <t>２５</t>
  </si>
  <si>
    <t>１１</t>
  </si>
  <si>
    <t>１２</t>
  </si>
  <si>
    <t>２７</t>
  </si>
  <si>
    <t>Ｅ</t>
  </si>
  <si>
    <t>Ｊ</t>
  </si>
  <si>
    <t>１３</t>
  </si>
  <si>
    <t>２８</t>
  </si>
  <si>
    <t>１４</t>
  </si>
  <si>
    <t>２９</t>
  </si>
  <si>
    <t>１５</t>
  </si>
  <si>
    <t>３０</t>
  </si>
  <si>
    <t>あ</t>
  </si>
  <si>
    <t>い</t>
  </si>
  <si>
    <t>う</t>
  </si>
  <si>
    <t>え</t>
  </si>
  <si>
    <t>え</t>
  </si>
  <si>
    <t>お</t>
  </si>
  <si>
    <t>か</t>
  </si>
  <si>
    <t>か</t>
  </si>
  <si>
    <t>き</t>
  </si>
  <si>
    <t>き</t>
  </si>
  <si>
    <t>く</t>
  </si>
  <si>
    <t>く</t>
  </si>
  <si>
    <t>け</t>
  </si>
  <si>
    <t>け</t>
  </si>
  <si>
    <t>こ</t>
  </si>
  <si>
    <t>こ</t>
  </si>
  <si>
    <t>さ</t>
  </si>
  <si>
    <t>さ</t>
  </si>
  <si>
    <t>し</t>
  </si>
  <si>
    <t>し</t>
  </si>
  <si>
    <t>す</t>
  </si>
  <si>
    <t>す</t>
  </si>
  <si>
    <t>せ</t>
  </si>
  <si>
    <t>せ</t>
  </si>
  <si>
    <t>そ</t>
  </si>
  <si>
    <t>そ</t>
  </si>
  <si>
    <t>た</t>
  </si>
  <si>
    <t>た</t>
  </si>
  <si>
    <t>ち</t>
  </si>
  <si>
    <t>ち</t>
  </si>
  <si>
    <t>つ</t>
  </si>
  <si>
    <t>つ</t>
  </si>
  <si>
    <t>て</t>
  </si>
  <si>
    <t>て</t>
  </si>
  <si>
    <t>と</t>
  </si>
  <si>
    <t>と</t>
  </si>
  <si>
    <t>な</t>
  </si>
  <si>
    <t>な</t>
  </si>
  <si>
    <t>に</t>
  </si>
  <si>
    <t>に</t>
  </si>
  <si>
    <t>ぬ</t>
  </si>
  <si>
    <t>ぬ</t>
  </si>
  <si>
    <t>ね</t>
  </si>
  <si>
    <t>ね</t>
  </si>
  <si>
    <t>の</t>
  </si>
  <si>
    <t>の</t>
  </si>
  <si>
    <t>は</t>
  </si>
  <si>
    <t>は</t>
  </si>
  <si>
    <t>ひ</t>
  </si>
  <si>
    <t>ひ</t>
  </si>
  <si>
    <t>ふ</t>
  </si>
  <si>
    <t>ふ</t>
  </si>
  <si>
    <t>へ</t>
  </si>
  <si>
    <t>へ</t>
  </si>
  <si>
    <t>ほ</t>
  </si>
  <si>
    <t>ほ</t>
  </si>
  <si>
    <t>ま</t>
  </si>
  <si>
    <t>ま</t>
  </si>
  <si>
    <t>み</t>
  </si>
  <si>
    <t>み</t>
  </si>
  <si>
    <t>む</t>
  </si>
  <si>
    <t>む</t>
  </si>
  <si>
    <t>め</t>
  </si>
  <si>
    <t>め</t>
  </si>
  <si>
    <t>も</t>
  </si>
  <si>
    <t>や</t>
  </si>
  <si>
    <t>も</t>
  </si>
  <si>
    <t>や</t>
  </si>
  <si>
    <t>ゆ</t>
  </si>
  <si>
    <t>よ</t>
  </si>
  <si>
    <t>よ</t>
  </si>
  <si>
    <t>ら</t>
  </si>
  <si>
    <t>ら</t>
  </si>
  <si>
    <t>り</t>
  </si>
  <si>
    <t>り</t>
  </si>
  <si>
    <t>る</t>
  </si>
  <si>
    <t>れ</t>
  </si>
  <si>
    <t>ゆ</t>
  </si>
  <si>
    <t>る</t>
  </si>
  <si>
    <t>れ</t>
  </si>
  <si>
    <t>ろ</t>
  </si>
  <si>
    <t>ろ</t>
  </si>
  <si>
    <t>わ</t>
  </si>
  <si>
    <t>わ</t>
  </si>
  <si>
    <t>（ろ）の敗者</t>
  </si>
  <si>
    <t>（わ）の敗者</t>
  </si>
  <si>
    <t>Ｂ</t>
  </si>
  <si>
    <t>Ａ</t>
  </si>
  <si>
    <t>１～２Ｒ敗者コンソレーションリーグ</t>
  </si>
  <si>
    <t>３Ｒ敗者コンソレーション</t>
  </si>
  <si>
    <t>第９位</t>
  </si>
  <si>
    <t>（ら）の敗者</t>
  </si>
  <si>
    <t>（り）の敗者</t>
  </si>
  <si>
    <t>（る）の敗者</t>
  </si>
  <si>
    <t>（れ）の敗者</t>
  </si>
  <si>
    <t>（ま）の敗者</t>
  </si>
  <si>
    <t>（み）の敗者</t>
  </si>
  <si>
    <t>（む）の敗者</t>
  </si>
  <si>
    <t>（め）の敗者</t>
  </si>
  <si>
    <t>（も）の敗者</t>
  </si>
  <si>
    <t>（や）の敗者</t>
  </si>
  <si>
    <t>（ゆ）の敗者</t>
  </si>
  <si>
    <t>（よ）の敗者</t>
  </si>
  <si>
    <t>（た）の敗者</t>
  </si>
  <si>
    <t>（つ）の敗者</t>
  </si>
  <si>
    <t>（か）の敗者</t>
  </si>
  <si>
    <t>（の）の敗者</t>
  </si>
  <si>
    <t>（は）の敗者</t>
  </si>
  <si>
    <t>（ぬ）の敗者</t>
  </si>
  <si>
    <t>（ひ）の敗者</t>
  </si>
  <si>
    <t>（ほ）の敗者</t>
  </si>
  <si>
    <t>（へ）の敗者</t>
  </si>
  <si>
    <t>（せ）の敗者</t>
  </si>
  <si>
    <t>（ふ）の敗者</t>
  </si>
  <si>
    <t>（ね）の敗者</t>
  </si>
  <si>
    <t>（と）の敗者</t>
  </si>
  <si>
    <t>４Ｒ敗者コンソレーション</t>
  </si>
  <si>
    <t>優　勝</t>
  </si>
  <si>
    <t>だだし、同校対決、同県対決は変更をする場合あり</t>
  </si>
  <si>
    <t>だだし、同校対決、同県対決は変更をする場合あり</t>
  </si>
  <si>
    <t>だだし、同校対決、同県対決は変更をする場合あり</t>
  </si>
  <si>
    <t>仁愛女子</t>
  </si>
  <si>
    <t>日大山形</t>
  </si>
  <si>
    <t>法政大二</t>
  </si>
  <si>
    <t>足利工大附</t>
  </si>
  <si>
    <t>東海大菅生</t>
  </si>
  <si>
    <t>大成</t>
  </si>
  <si>
    <t>京華</t>
  </si>
  <si>
    <t>近畿大附属</t>
  </si>
  <si>
    <t>岡山理大附</t>
  </si>
  <si>
    <t>北海道</t>
  </si>
  <si>
    <t>北信越</t>
  </si>
  <si>
    <t>神奈川</t>
  </si>
  <si>
    <t>和歌山</t>
  </si>
  <si>
    <t>群　馬</t>
  </si>
  <si>
    <t>埼　玉</t>
  </si>
  <si>
    <t>山　梨</t>
  </si>
  <si>
    <t>千　葉</t>
  </si>
  <si>
    <t>東　京</t>
  </si>
  <si>
    <t>新　潟</t>
  </si>
  <si>
    <t>大　阪</t>
  </si>
  <si>
    <t>兵　庫</t>
  </si>
  <si>
    <t>奈　良</t>
  </si>
  <si>
    <t>岡　山</t>
  </si>
  <si>
    <t>広　島</t>
  </si>
  <si>
    <t>鳥　取</t>
  </si>
  <si>
    <t>島　根</t>
  </si>
  <si>
    <t>山　口</t>
  </si>
  <si>
    <t>徳　島</t>
  </si>
  <si>
    <t>香　川</t>
  </si>
  <si>
    <t>高　知</t>
  </si>
  <si>
    <t>愛　媛</t>
  </si>
  <si>
    <t>福　岡</t>
  </si>
  <si>
    <t>佐　賀</t>
  </si>
  <si>
    <t>大　分</t>
  </si>
  <si>
    <t>長　崎</t>
  </si>
  <si>
    <t>熊　本</t>
  </si>
  <si>
    <t>宮　崎</t>
  </si>
  <si>
    <t>沖　縄</t>
  </si>
  <si>
    <t>東　北</t>
  </si>
  <si>
    <t>関　東</t>
  </si>
  <si>
    <t>東　海</t>
  </si>
  <si>
    <t>中　国</t>
  </si>
  <si>
    <t>四　国</t>
  </si>
  <si>
    <t>立命館慶祥</t>
  </si>
  <si>
    <t>函館白百合</t>
  </si>
  <si>
    <t>東京学館船橋</t>
  </si>
  <si>
    <t>白鵬女子</t>
  </si>
  <si>
    <t>埼玉平成</t>
  </si>
  <si>
    <t>大商学園</t>
  </si>
  <si>
    <t>新井　隆文</t>
  </si>
  <si>
    <t>東口    　嵩</t>
  </si>
  <si>
    <t>中山しい木</t>
  </si>
  <si>
    <t>森　   史佳</t>
  </si>
  <si>
    <t>函館白百合</t>
  </si>
  <si>
    <t>坪崎　来実</t>
  </si>
  <si>
    <t>旭川実業</t>
  </si>
  <si>
    <t>寒河江ひより</t>
  </si>
  <si>
    <t>日大山形</t>
  </si>
  <si>
    <t>川邊　愛美</t>
  </si>
  <si>
    <t>菊地　満優</t>
  </si>
  <si>
    <t>遠藤　春希</t>
  </si>
  <si>
    <t>狐塚　理子</t>
  </si>
  <si>
    <t>山梨学院</t>
  </si>
  <si>
    <t>羽柴　瑠夏</t>
  </si>
  <si>
    <t>佐藤　成美</t>
  </si>
  <si>
    <t>作新学院</t>
  </si>
  <si>
    <t>興石亜佑美</t>
  </si>
  <si>
    <t>浦和麗明</t>
  </si>
  <si>
    <t>田中　彩海</t>
  </si>
  <si>
    <t>東京学館船橋</t>
  </si>
  <si>
    <t>野口　綾那</t>
  </si>
  <si>
    <t>川岸　七菜</t>
  </si>
  <si>
    <t>紫加田奈々</t>
  </si>
  <si>
    <t>菊嶋梨香子</t>
  </si>
  <si>
    <t>吉田　穂花</t>
  </si>
  <si>
    <t>成蹊</t>
  </si>
  <si>
    <t>肝付　のの</t>
  </si>
  <si>
    <t>阿部　宏美</t>
  </si>
  <si>
    <t>野々山風花</t>
  </si>
  <si>
    <t>伊藤　日和</t>
  </si>
  <si>
    <t>蛸井　涼華</t>
  </si>
  <si>
    <t>帝京大学可児</t>
  </si>
  <si>
    <t>入内嶋七菜</t>
  </si>
  <si>
    <t>長根尾江里</t>
  </si>
  <si>
    <t>小林彩夕里</t>
  </si>
  <si>
    <t>松商学園</t>
  </si>
  <si>
    <t>押川　千夏</t>
  </si>
  <si>
    <t>梶田　珠詩</t>
  </si>
  <si>
    <t>中村　天音</t>
  </si>
  <si>
    <t>奈良育英</t>
  </si>
  <si>
    <t>中島　美夢</t>
  </si>
  <si>
    <t>清水　柚華</t>
  </si>
  <si>
    <t>京都外大西</t>
  </si>
  <si>
    <t>古賀　麻尋</t>
  </si>
  <si>
    <t>守口　蘭夢</t>
  </si>
  <si>
    <t>西宮甲英</t>
  </si>
  <si>
    <t>西田賀杏央</t>
  </si>
  <si>
    <t>大商学園</t>
  </si>
  <si>
    <t>平田　   歩</t>
  </si>
  <si>
    <t>岡山学芸館</t>
  </si>
  <si>
    <t>倉橋　奈摘</t>
  </si>
  <si>
    <t>野田学園</t>
  </si>
  <si>
    <t>猪川　結花</t>
  </si>
  <si>
    <t>稲葉あす果</t>
  </si>
  <si>
    <t>宮内　理瑚</t>
  </si>
  <si>
    <t>開星</t>
  </si>
  <si>
    <t>渡邊早和子</t>
  </si>
  <si>
    <t>新田</t>
  </si>
  <si>
    <t>福本　里帆</t>
  </si>
  <si>
    <t>済美</t>
  </si>
  <si>
    <t>岡崎　亜美</t>
  </si>
  <si>
    <t>鳳凰</t>
  </si>
  <si>
    <t>大津あかり</t>
  </si>
  <si>
    <t>沖縄尚学</t>
  </si>
  <si>
    <t>牛尾　成美</t>
  </si>
  <si>
    <t>九州文化学園</t>
  </si>
  <si>
    <t>北海道</t>
  </si>
  <si>
    <t>東北</t>
  </si>
  <si>
    <t>関東</t>
  </si>
  <si>
    <t>近畿</t>
  </si>
  <si>
    <t>中国</t>
  </si>
  <si>
    <t>四国</t>
  </si>
  <si>
    <t>九州</t>
  </si>
  <si>
    <t>久保井　恭</t>
  </si>
  <si>
    <t>高島　   嶺</t>
  </si>
  <si>
    <t>横濱　佳亮</t>
  </si>
  <si>
    <t>紺野　拓海</t>
  </si>
  <si>
    <t>佐藤　一樹</t>
  </si>
  <si>
    <t>新妻　幸生</t>
  </si>
  <si>
    <t>成瀬　弦生</t>
  </si>
  <si>
    <t>藤原　大生</t>
  </si>
  <si>
    <t>森山　翔太</t>
  </si>
  <si>
    <t>平野　翔馬</t>
  </si>
  <si>
    <t>加藤　   潤</t>
  </si>
  <si>
    <t>北岡　志之</t>
  </si>
  <si>
    <t>佐野　有佑</t>
  </si>
  <si>
    <t>岡　   悠多</t>
  </si>
  <si>
    <t>近藤　健太</t>
  </si>
  <si>
    <t>森     大地</t>
  </si>
  <si>
    <t>田形　諒平</t>
  </si>
  <si>
    <t>保坂　駿太</t>
  </si>
  <si>
    <t>坂野　   唯</t>
  </si>
  <si>
    <t>山口　雄矢</t>
  </si>
  <si>
    <t>小田　哲秀</t>
  </si>
  <si>
    <t>北澤　拓真</t>
  </si>
  <si>
    <t>伊藤　滉崇</t>
  </si>
  <si>
    <t>田中　瑛士</t>
  </si>
  <si>
    <t>河内　竜汰</t>
  </si>
  <si>
    <t>牛越　   陸</t>
  </si>
  <si>
    <t>渡辺　将貴</t>
  </si>
  <si>
    <t>小林　将大</t>
  </si>
  <si>
    <t>丸山　隼弥</t>
  </si>
  <si>
    <t>木村　航平</t>
  </si>
  <si>
    <t>平川　暉人</t>
  </si>
  <si>
    <t>小路　博隆</t>
  </si>
  <si>
    <t>濱口　昌孝</t>
  </si>
  <si>
    <t>市川　和樹</t>
  </si>
  <si>
    <t>神谷　和輝</t>
  </si>
  <si>
    <t>菊池　裕太</t>
  </si>
  <si>
    <t>星木     昇</t>
  </si>
  <si>
    <t>前田　将吾</t>
  </si>
  <si>
    <t>山本   　新</t>
  </si>
  <si>
    <t>加藤　博夢</t>
  </si>
  <si>
    <t>本田　柊哉</t>
  </si>
  <si>
    <t>徳田　辰弥</t>
  </si>
  <si>
    <t>藤永　啓人</t>
  </si>
  <si>
    <t>森　健太郎</t>
  </si>
  <si>
    <t>藤浪　   巧</t>
  </si>
  <si>
    <t>岩手</t>
  </si>
  <si>
    <t>東北学院</t>
  </si>
  <si>
    <t>霞ヶ浦</t>
  </si>
  <si>
    <t>昌平</t>
  </si>
  <si>
    <t>秀明八千代</t>
  </si>
  <si>
    <t>浦和学院</t>
  </si>
  <si>
    <t>東海大菅生</t>
  </si>
  <si>
    <t>大成</t>
  </si>
  <si>
    <t>桜丘</t>
  </si>
  <si>
    <t>東海</t>
  </si>
  <si>
    <t>東京学館新潟</t>
  </si>
  <si>
    <t>相生学院</t>
  </si>
  <si>
    <t>東山</t>
  </si>
  <si>
    <t>清風</t>
  </si>
  <si>
    <t>関西</t>
  </si>
  <si>
    <t>海星</t>
  </si>
  <si>
    <t>筑陽学園</t>
  </si>
  <si>
    <t>14100p</t>
  </si>
  <si>
    <t>7000p</t>
  </si>
  <si>
    <t>380p</t>
  </si>
  <si>
    <t>350p</t>
  </si>
  <si>
    <t>240p</t>
  </si>
  <si>
    <t>160p</t>
  </si>
  <si>
    <t>826p</t>
  </si>
  <si>
    <t>689p</t>
  </si>
  <si>
    <t>539p</t>
  </si>
  <si>
    <t>421p</t>
  </si>
  <si>
    <t>中村　聡利</t>
  </si>
  <si>
    <t>1968p</t>
  </si>
  <si>
    <t>1743p</t>
  </si>
  <si>
    <t>1903p</t>
  </si>
  <si>
    <t>1340p</t>
  </si>
  <si>
    <t>919p</t>
  </si>
  <si>
    <t>548p</t>
  </si>
  <si>
    <t>44p</t>
  </si>
  <si>
    <t>1219p</t>
  </si>
  <si>
    <t>1144p</t>
  </si>
  <si>
    <t>305p</t>
  </si>
  <si>
    <t>286p</t>
  </si>
  <si>
    <t>92p</t>
  </si>
  <si>
    <t>毛塚　英樹</t>
  </si>
  <si>
    <t>1640p</t>
  </si>
  <si>
    <t>1600p</t>
  </si>
  <si>
    <t>1024p</t>
  </si>
  <si>
    <t>910p</t>
  </si>
  <si>
    <t>909p</t>
  </si>
  <si>
    <t>810p</t>
  </si>
  <si>
    <t>776p</t>
  </si>
  <si>
    <t>5076p</t>
  </si>
  <si>
    <t>2292p</t>
  </si>
  <si>
    <t>633p</t>
  </si>
  <si>
    <t>519p</t>
  </si>
  <si>
    <t>501p</t>
  </si>
  <si>
    <t>430p</t>
  </si>
  <si>
    <t>渡辺  由教</t>
  </si>
  <si>
    <t>613p</t>
  </si>
  <si>
    <t>399p</t>
  </si>
  <si>
    <t>351p</t>
  </si>
  <si>
    <t>288p</t>
  </si>
  <si>
    <t>199p</t>
  </si>
  <si>
    <t>124p</t>
  </si>
  <si>
    <t>朝倉   　寛</t>
  </si>
  <si>
    <t>藤森　   武</t>
  </si>
  <si>
    <t>1510.4p</t>
  </si>
  <si>
    <t>1388.8p</t>
  </si>
  <si>
    <t>1382.4p</t>
  </si>
  <si>
    <t>1068.8p</t>
  </si>
  <si>
    <t>371.2p</t>
  </si>
  <si>
    <t>深草　大介</t>
  </si>
  <si>
    <t>多田　省吾</t>
  </si>
  <si>
    <t>2406.4p</t>
  </si>
  <si>
    <t>819.2p</t>
  </si>
  <si>
    <t>614.4p</t>
  </si>
  <si>
    <t>358.4p</t>
  </si>
  <si>
    <t>230.4p</t>
  </si>
  <si>
    <t>117.76p</t>
  </si>
  <si>
    <t>13137.6p</t>
  </si>
  <si>
    <t>12455.6p</t>
  </si>
  <si>
    <t>7856.8p</t>
  </si>
  <si>
    <t>3008.8p</t>
  </si>
  <si>
    <t>1433.6p</t>
  </si>
  <si>
    <t>716.8p</t>
  </si>
  <si>
    <t>408p</t>
  </si>
  <si>
    <t>76p</t>
  </si>
  <si>
    <t>16p</t>
  </si>
  <si>
    <t>384p</t>
  </si>
  <si>
    <t>345.6p</t>
  </si>
  <si>
    <t>204.8p</t>
  </si>
  <si>
    <t>平   　和典</t>
  </si>
  <si>
    <t>1371p</t>
  </si>
  <si>
    <t>744p</t>
  </si>
  <si>
    <t>483p</t>
  </si>
  <si>
    <t>374p</t>
  </si>
  <si>
    <t>347p</t>
  </si>
  <si>
    <t>67p</t>
  </si>
  <si>
    <t>424.267p</t>
  </si>
  <si>
    <t>424.133p</t>
  </si>
  <si>
    <t>154.767p</t>
  </si>
  <si>
    <t>118.233p</t>
  </si>
  <si>
    <t>81.733p</t>
  </si>
  <si>
    <t>66.067p</t>
  </si>
  <si>
    <t>54.433p</t>
  </si>
  <si>
    <t>2022.4p</t>
  </si>
  <si>
    <t>1817.6p</t>
  </si>
  <si>
    <t>1740.8p</t>
  </si>
  <si>
    <t>0p</t>
  </si>
  <si>
    <t>362p</t>
  </si>
  <si>
    <t>324p</t>
  </si>
  <si>
    <t>330p</t>
  </si>
  <si>
    <t>554.633p</t>
  </si>
  <si>
    <t>236.467p</t>
  </si>
  <si>
    <t>170.333p</t>
  </si>
  <si>
    <t>74p</t>
  </si>
  <si>
    <t>14p</t>
  </si>
  <si>
    <t>9.567p</t>
  </si>
  <si>
    <t>聖霊女短大付</t>
  </si>
  <si>
    <t>1118p</t>
  </si>
  <si>
    <t>552p</t>
  </si>
  <si>
    <t>429p</t>
  </si>
  <si>
    <t>403p</t>
  </si>
  <si>
    <t>203p</t>
  </si>
  <si>
    <t>30p</t>
  </si>
  <si>
    <t>23p</t>
  </si>
  <si>
    <t>渡邊     大</t>
  </si>
  <si>
    <t>高木 直哉</t>
  </si>
  <si>
    <t>306p</t>
  </si>
  <si>
    <t>3060p</t>
  </si>
  <si>
    <t>2240p</t>
  </si>
  <si>
    <t>1200p</t>
  </si>
  <si>
    <t>320p</t>
  </si>
  <si>
    <t>猿田 法子</t>
  </si>
  <si>
    <t>上野　陽平</t>
  </si>
  <si>
    <t>821.623p</t>
  </si>
  <si>
    <t>419.1p</t>
  </si>
  <si>
    <t>167.3p</t>
  </si>
  <si>
    <t>122.667p</t>
  </si>
  <si>
    <t>92.1p</t>
  </si>
  <si>
    <t>56.667p</t>
  </si>
  <si>
    <t>29.733p</t>
  </si>
  <si>
    <t>109130p</t>
  </si>
  <si>
    <t>83590p</t>
  </si>
  <si>
    <t>7578p</t>
  </si>
  <si>
    <t>4260p</t>
  </si>
  <si>
    <t>119010p</t>
  </si>
  <si>
    <t>77100p</t>
  </si>
  <si>
    <t>2875p</t>
  </si>
  <si>
    <t>690p</t>
  </si>
  <si>
    <t>83.067p</t>
  </si>
  <si>
    <t>81.933p</t>
  </si>
  <si>
    <t>62.833p</t>
  </si>
  <si>
    <t>29.033p</t>
  </si>
  <si>
    <t>2.733p</t>
  </si>
  <si>
    <t>1271p</t>
  </si>
  <si>
    <t>765p</t>
  </si>
  <si>
    <t>498p</t>
  </si>
  <si>
    <t>400p</t>
  </si>
  <si>
    <t>334p</t>
  </si>
  <si>
    <t>端野  秀紀</t>
  </si>
  <si>
    <t>齋藤　伸幸</t>
  </si>
  <si>
    <t>1880p</t>
  </si>
  <si>
    <t>370p</t>
  </si>
  <si>
    <t>150p</t>
  </si>
  <si>
    <t>100p</t>
  </si>
  <si>
    <t>20p</t>
  </si>
  <si>
    <t>1030p</t>
  </si>
  <si>
    <t>803p</t>
  </si>
  <si>
    <t>656p</t>
  </si>
  <si>
    <t>612p</t>
  </si>
  <si>
    <t>558p</t>
  </si>
  <si>
    <t>417p</t>
  </si>
  <si>
    <t>長島  　靖</t>
  </si>
  <si>
    <t>1407p</t>
  </si>
  <si>
    <t>965p</t>
  </si>
  <si>
    <t>381p</t>
  </si>
  <si>
    <t>106p</t>
  </si>
  <si>
    <t>71p</t>
  </si>
  <si>
    <t>811p</t>
  </si>
  <si>
    <t>778p</t>
  </si>
  <si>
    <t>742p</t>
  </si>
  <si>
    <t>524p</t>
  </si>
  <si>
    <t>523p</t>
  </si>
  <si>
    <t>743p</t>
  </si>
  <si>
    <t>322p</t>
  </si>
  <si>
    <t>272p</t>
  </si>
  <si>
    <t>252p</t>
  </si>
  <si>
    <t>232p</t>
  </si>
  <si>
    <t>柄木田明日美</t>
  </si>
  <si>
    <t>2150.4p</t>
  </si>
  <si>
    <t>2124.8p</t>
  </si>
  <si>
    <t>1939.2p</t>
  </si>
  <si>
    <t>1766.4p</t>
  </si>
  <si>
    <t>1587.2p</t>
  </si>
  <si>
    <t>16824.0p</t>
  </si>
  <si>
    <t>3392.0p</t>
  </si>
  <si>
    <t>笹井  伸郎</t>
  </si>
  <si>
    <t>2867.2p</t>
  </si>
  <si>
    <t>768p</t>
  </si>
  <si>
    <t>742.4p</t>
  </si>
  <si>
    <t>652.8p</t>
  </si>
  <si>
    <t>179.2p</t>
  </si>
  <si>
    <t>7416.0p</t>
  </si>
  <si>
    <t>6497.6p</t>
  </si>
  <si>
    <t>3005.6p</t>
  </si>
  <si>
    <t>2035.2p</t>
  </si>
  <si>
    <t>1964.8p</t>
  </si>
  <si>
    <t>1651.2p</t>
  </si>
  <si>
    <t>998.4p</t>
  </si>
  <si>
    <t>7164.0p</t>
  </si>
  <si>
    <t>横濱 圭亮②</t>
  </si>
  <si>
    <t>古山 寛人②</t>
  </si>
  <si>
    <t>久留宮 肇②</t>
  </si>
  <si>
    <t>紺野 拓海②</t>
  </si>
  <si>
    <t>佐藤 一樹②</t>
  </si>
  <si>
    <t>内川 璃玖②</t>
  </si>
  <si>
    <t>成瀬 弦生②</t>
  </si>
  <si>
    <t>荘司 立己②</t>
  </si>
  <si>
    <t>後藤 利樹②</t>
  </si>
  <si>
    <t>阿部 優太②</t>
  </si>
  <si>
    <t>田中 拓真②</t>
  </si>
  <si>
    <t>岡   悠多②</t>
  </si>
  <si>
    <t>須藤 弘稀②</t>
  </si>
  <si>
    <t>和田　 響②</t>
  </si>
  <si>
    <t>愛敬　 廉②</t>
  </si>
  <si>
    <t>齋藤 涼太②</t>
  </si>
  <si>
    <t>霜田   怜②</t>
  </si>
  <si>
    <t>松﨑 嵩天②</t>
  </si>
  <si>
    <t>新井浩次郎②</t>
  </si>
  <si>
    <t>佐野 有佑②</t>
  </si>
  <si>
    <t>北岡 志之②</t>
  </si>
  <si>
    <t>木本 涼介②</t>
  </si>
  <si>
    <t>莊   隆二②</t>
  </si>
  <si>
    <t>桑野 遼馬②</t>
  </si>
  <si>
    <t>内山 湧水②</t>
  </si>
  <si>
    <t>五十部稼伊②</t>
  </si>
  <si>
    <t>近藤 健太②</t>
  </si>
  <si>
    <t>太田 智宥②</t>
  </si>
  <si>
    <t>森   大地②</t>
  </si>
  <si>
    <t>田形 諒平②</t>
  </si>
  <si>
    <t>坂野    唯②</t>
  </si>
  <si>
    <t>鈴木 龍斗②</t>
  </si>
  <si>
    <t>西川 和志②</t>
  </si>
  <si>
    <t>山本   響②</t>
  </si>
  <si>
    <t>井上 直輝②</t>
  </si>
  <si>
    <t>初芝 拓樹②</t>
  </si>
  <si>
    <t>茂木 駿一②</t>
  </si>
  <si>
    <t>小原 海翔②</t>
  </si>
  <si>
    <t>片岡   新②</t>
  </si>
  <si>
    <t>北澤 拓真②</t>
  </si>
  <si>
    <t>伊藤 滉崇②</t>
  </si>
  <si>
    <t>片山 幸輝②</t>
  </si>
  <si>
    <t>林   泰光②</t>
  </si>
  <si>
    <t>馬﨑 稜也②</t>
  </si>
  <si>
    <t>渡邉 貴斗②</t>
  </si>
  <si>
    <t>山中   陸②</t>
  </si>
  <si>
    <t>山田 皓太②</t>
  </si>
  <si>
    <t>小林 将大②</t>
  </si>
  <si>
    <t>河内 竜汰②</t>
  </si>
  <si>
    <t>川野辺 碧②</t>
  </si>
  <si>
    <t>八倉巻恭平②</t>
  </si>
  <si>
    <t>長山 　海②</t>
  </si>
  <si>
    <t>高島 光生②</t>
  </si>
  <si>
    <t>田中 瑛士②</t>
  </si>
  <si>
    <t>栁澤 翼早②</t>
  </si>
  <si>
    <t>内山   航②</t>
  </si>
  <si>
    <t>菊地 裕太②</t>
  </si>
  <si>
    <t>平川 暉人②</t>
  </si>
  <si>
    <t>名越 大地②</t>
  </si>
  <si>
    <t>前田 大稀②</t>
  </si>
  <si>
    <t>櫻井 達也②</t>
  </si>
  <si>
    <t>四宮 大地②</t>
  </si>
  <si>
    <t>石川 雅也②</t>
  </si>
  <si>
    <t>高尾 尚樹②</t>
  </si>
  <si>
    <t>近田 賢祐②</t>
  </si>
  <si>
    <t>中   一茶②</t>
  </si>
  <si>
    <t>花田 輝充②</t>
  </si>
  <si>
    <t>西森 渉馬②</t>
  </si>
  <si>
    <t>市川 和樹②</t>
  </si>
  <si>
    <t>石川 尚毅②</t>
  </si>
  <si>
    <t>山羽 優輝②</t>
  </si>
  <si>
    <t>木村 航平②</t>
  </si>
  <si>
    <t>青田 大輔②</t>
  </si>
  <si>
    <t>樋口 さち②</t>
  </si>
  <si>
    <t>向井 大輝②</t>
  </si>
  <si>
    <t>松田 英吾②</t>
  </si>
  <si>
    <t>土井久生馬②</t>
  </si>
  <si>
    <t>星木　 昇②</t>
  </si>
  <si>
    <t>橋本 翔弥②</t>
  </si>
  <si>
    <t>山本　 新②</t>
  </si>
  <si>
    <t>小野 蒼太②</t>
  </si>
  <si>
    <t>頼定 拓哉②</t>
  </si>
  <si>
    <t>松尾　 雅②</t>
  </si>
  <si>
    <t>田中 亮多②</t>
  </si>
  <si>
    <t>金井 智也②</t>
  </si>
  <si>
    <t>津田 光也②</t>
  </si>
  <si>
    <t>加藤 龍乃介②</t>
  </si>
  <si>
    <t>坂本　 聡②</t>
  </si>
  <si>
    <t>坂本 亮介②</t>
  </si>
  <si>
    <t>德田 辰弥②</t>
  </si>
  <si>
    <t>松田 匡也②</t>
  </si>
  <si>
    <t>日野 元太②</t>
  </si>
  <si>
    <t>藤永 啓人②</t>
  </si>
  <si>
    <t>中井 彪雅②</t>
  </si>
  <si>
    <t>竹本 拓未②</t>
  </si>
  <si>
    <t>山﨑 広耀②</t>
  </si>
  <si>
    <t>石橋 成依②</t>
  </si>
  <si>
    <t>木口屋飛翔②</t>
  </si>
  <si>
    <t>岸   優衣②</t>
  </si>
  <si>
    <t>工藤 実弓②</t>
  </si>
  <si>
    <t>森内ひなた②</t>
  </si>
  <si>
    <t>川邉 愛美②</t>
  </si>
  <si>
    <t>原   未優②</t>
  </si>
  <si>
    <t>佐藤 柚希②</t>
  </si>
  <si>
    <t>富樫な々子②</t>
  </si>
  <si>
    <t>松本美智瑠②</t>
  </si>
  <si>
    <t>菊地 満優②</t>
  </si>
  <si>
    <t>神野 穂香②</t>
  </si>
  <si>
    <t>田中 彩海②</t>
  </si>
  <si>
    <t>若月 紀夏②</t>
  </si>
  <si>
    <t>新田 祥子②</t>
  </si>
  <si>
    <t>内山 紗希②</t>
  </si>
  <si>
    <t>秋元里穂菜②</t>
  </si>
  <si>
    <t>亀山 もな②</t>
  </si>
  <si>
    <t>森本 結衣②</t>
  </si>
  <si>
    <t>石村 芽衣②</t>
  </si>
  <si>
    <t>佐藤 礼菜②</t>
  </si>
  <si>
    <t>佐藤 紗弥②</t>
  </si>
  <si>
    <t>鈴木沙也伽②</t>
  </si>
  <si>
    <t>髙橋 遥菜②</t>
  </si>
  <si>
    <t>髙山 紗香②</t>
  </si>
  <si>
    <t>山口 涼子②</t>
  </si>
  <si>
    <t>内藤 愛乃②</t>
  </si>
  <si>
    <t>稲田 美優②</t>
  </si>
  <si>
    <t>尾崎 夏未②</t>
  </si>
  <si>
    <t>神垣 柚芽②</t>
  </si>
  <si>
    <t>高橋まなみ②</t>
  </si>
  <si>
    <t>紫加田奈々②</t>
  </si>
  <si>
    <t>菊嶋梨香子②</t>
  </si>
  <si>
    <t>吉田 穂花②</t>
  </si>
  <si>
    <t>栗山 朋子②</t>
  </si>
  <si>
    <t>宮田 千華②</t>
  </si>
  <si>
    <t>宇田川 栞②</t>
  </si>
  <si>
    <t>伊藤 日和②</t>
  </si>
  <si>
    <t>伊達 摩紘②</t>
  </si>
  <si>
    <t>木下 夏芽②</t>
  </si>
  <si>
    <t>鈴木仁千佳②</t>
  </si>
  <si>
    <t>池田 優花②</t>
  </si>
  <si>
    <t>野々山風花②</t>
  </si>
  <si>
    <t>加藤 早織②</t>
  </si>
  <si>
    <t>入内嶋七菜②</t>
  </si>
  <si>
    <t>長根尾江里②</t>
  </si>
  <si>
    <t>野村 奈央②</t>
  </si>
  <si>
    <t>廣川 千夏②</t>
  </si>
  <si>
    <t>幸田あずみ②</t>
  </si>
  <si>
    <t>小林彩夕里②</t>
  </si>
  <si>
    <t>梶田 珠詩②</t>
  </si>
  <si>
    <t>笠原 沙耶②</t>
  </si>
  <si>
    <t>川島 和奏②</t>
  </si>
  <si>
    <t>松村 美咲②</t>
  </si>
  <si>
    <t>秋 里佳子②</t>
  </si>
  <si>
    <t>堀田 萌菜②</t>
  </si>
  <si>
    <t>小柳 優望②</t>
  </si>
  <si>
    <t>石川英里香②</t>
  </si>
  <si>
    <t>鈴木 理子②</t>
  </si>
  <si>
    <t>西川 詩月②</t>
  </si>
  <si>
    <t>濵   未来②</t>
  </si>
  <si>
    <t>村上莉瑚奈②</t>
  </si>
  <si>
    <t>小嶋 真央②</t>
  </si>
  <si>
    <t>酒井日陽璃②</t>
  </si>
  <si>
    <t>魚川 莉央②</t>
  </si>
  <si>
    <t>金森 美玲②</t>
  </si>
  <si>
    <t>川端 那月②</t>
  </si>
  <si>
    <t>笹井 桃佳②</t>
  </si>
  <si>
    <t>山門 春香②</t>
  </si>
  <si>
    <t>渡邉 夕貴②</t>
  </si>
  <si>
    <t>野﨑 梨寧②</t>
  </si>
  <si>
    <t>稲葉あす果②</t>
  </si>
  <si>
    <t>加藤梨々子②</t>
  </si>
  <si>
    <t>桐山 陽菜②</t>
  </si>
  <si>
    <t>川本 七菜②</t>
  </si>
  <si>
    <t>川向萌々夏②</t>
  </si>
  <si>
    <t>福本 里帆②</t>
  </si>
  <si>
    <t>田中 真唯②</t>
  </si>
  <si>
    <t>佐藤 玲紗②</t>
  </si>
  <si>
    <t>村上 侑里②</t>
  </si>
  <si>
    <t>長谷部七海②</t>
  </si>
  <si>
    <t>岡﨑 亜美②</t>
  </si>
  <si>
    <t>大津あかり②</t>
  </si>
  <si>
    <t>川畑 香織②</t>
  </si>
  <si>
    <t>桑原 優未②</t>
  </si>
  <si>
    <t>立石花乃子②</t>
  </si>
  <si>
    <t>我那覇真子②</t>
  </si>
  <si>
    <t>足立 有香②</t>
  </si>
  <si>
    <t>川越 咲良①</t>
  </si>
  <si>
    <t>伊藤 真侑①</t>
  </si>
  <si>
    <t>田中さや花①</t>
  </si>
  <si>
    <t>齊藤 璃子①</t>
  </si>
  <si>
    <t>片山 礼菜①</t>
  </si>
  <si>
    <t>池田 七海①</t>
  </si>
  <si>
    <t>福士 綾乃①</t>
  </si>
  <si>
    <t>鎌田 夏波①</t>
  </si>
  <si>
    <t>成田 夕真①</t>
  </si>
  <si>
    <t>佐藤 可菜①</t>
  </si>
  <si>
    <t>阿部 佑名①</t>
  </si>
  <si>
    <t>亀屋みずほ①</t>
  </si>
  <si>
    <t>石川 琴実①</t>
  </si>
  <si>
    <t>江尻 美輝①</t>
  </si>
  <si>
    <t>野口 綾那①</t>
  </si>
  <si>
    <t>大久保杏美①</t>
  </si>
  <si>
    <t>早瀬日菜乃①</t>
  </si>
  <si>
    <t>堀江 結衣①</t>
  </si>
  <si>
    <t>中島 彩花①</t>
  </si>
  <si>
    <t>肝付 のの①</t>
  </si>
  <si>
    <t>溝田   萌①</t>
  </si>
  <si>
    <t>丹嶌那菜子①</t>
  </si>
  <si>
    <t>阿部 宏美①</t>
  </si>
  <si>
    <t>鈴木 芽衣①</t>
  </si>
  <si>
    <t>安井 愛乃①</t>
  </si>
  <si>
    <t>日野有貴子①</t>
  </si>
  <si>
    <t>押川　千夏①</t>
  </si>
  <si>
    <t>遠藤 春菜①</t>
  </si>
  <si>
    <t>下田穂乃香①</t>
  </si>
  <si>
    <t>瀧川まいな①</t>
  </si>
  <si>
    <t>谷井 涼香①</t>
  </si>
  <si>
    <t>高輪 梨奈①</t>
  </si>
  <si>
    <t>俣野 亜弥①</t>
  </si>
  <si>
    <t>嘉藤 沙耶①</t>
  </si>
  <si>
    <t>清水 柚華①</t>
  </si>
  <si>
    <t>古澤 優奈①</t>
  </si>
  <si>
    <t>中島 美夢①</t>
  </si>
  <si>
    <t>伊藤さつき①</t>
  </si>
  <si>
    <t>古賀 麻尋①</t>
  </si>
  <si>
    <t>田中菜冴美①</t>
  </si>
  <si>
    <t>久田 真穂①</t>
  </si>
  <si>
    <t>人見   麗①</t>
  </si>
  <si>
    <t>上野 胡桃①</t>
  </si>
  <si>
    <t>西田賀杏央①</t>
  </si>
  <si>
    <t>中村 天音①</t>
  </si>
  <si>
    <t>吉岡 朱莉①</t>
  </si>
  <si>
    <t>猪川 結花①</t>
  </si>
  <si>
    <t>岡垣 穂香①</t>
  </si>
  <si>
    <t>山下みなみ①</t>
  </si>
  <si>
    <t>吉田 涼香①</t>
  </si>
  <si>
    <t>橋本 有花①</t>
  </si>
  <si>
    <t>倉橋 奈摘①</t>
  </si>
  <si>
    <t>副島こころ②</t>
  </si>
  <si>
    <t>沖野真奈美①</t>
  </si>
  <si>
    <t>前田 優歩①</t>
  </si>
  <si>
    <t>比嘉 恭加①</t>
  </si>
  <si>
    <t>仲宗根 雅①</t>
  </si>
  <si>
    <t>森井 亜弥①</t>
  </si>
  <si>
    <t>中川 美栗①</t>
  </si>
  <si>
    <t>松井 望海①</t>
  </si>
  <si>
    <t>本間 悠悟①</t>
  </si>
  <si>
    <t>森谷   香①</t>
  </si>
  <si>
    <t>若本 広大①</t>
  </si>
  <si>
    <t>似里 達哉①</t>
  </si>
  <si>
    <t>五味 一貴①</t>
  </si>
  <si>
    <t>網代    凱①</t>
  </si>
  <si>
    <t>手塚 瀬留①</t>
  </si>
  <si>
    <t>石井    陸①</t>
  </si>
  <si>
    <t>川村 優太①</t>
  </si>
  <si>
    <t>渡邊 翔太①</t>
  </si>
  <si>
    <t>德   航太①</t>
  </si>
  <si>
    <t>米田 圭祐①</t>
  </si>
  <si>
    <t>守屋 達貴①</t>
  </si>
  <si>
    <t>青木 一真①</t>
  </si>
  <si>
    <t>清水 盾伎①</t>
  </si>
  <si>
    <t>山口   凌①</t>
  </si>
  <si>
    <t>在原 迅人①</t>
  </si>
  <si>
    <t>佐藤 壮人①</t>
  </si>
  <si>
    <t>田中 健貴①</t>
  </si>
  <si>
    <t>立川 伊織①</t>
  </si>
  <si>
    <t>渡辺   匠①</t>
  </si>
  <si>
    <t>牛越   陸①</t>
  </si>
  <si>
    <t>杉本 佳加①</t>
  </si>
  <si>
    <t>平林幸史朗①</t>
  </si>
  <si>
    <t>横田 昂大①</t>
  </si>
  <si>
    <t>柘植 幹哉①</t>
  </si>
  <si>
    <t>深津 斗邦①</t>
  </si>
  <si>
    <t>國島 宇遥①</t>
  </si>
  <si>
    <t>砂田 正樹①</t>
  </si>
  <si>
    <t>得地 健太①</t>
  </si>
  <si>
    <t>山崎 　颯①</t>
  </si>
  <si>
    <t>吉田 隼也①</t>
  </si>
  <si>
    <t>池田 笑生①</t>
  </si>
  <si>
    <t>佐藤 大耀①</t>
  </si>
  <si>
    <t>荒岡 宏輔①</t>
  </si>
  <si>
    <t>高沢 崚平①</t>
  </si>
  <si>
    <t>丸山 隼弥①</t>
  </si>
  <si>
    <t>棚橋 勇斗①</t>
  </si>
  <si>
    <t>藤林 亮太①</t>
  </si>
  <si>
    <t>星野 智紀①</t>
  </si>
  <si>
    <t>宮口 滉平①</t>
  </si>
  <si>
    <t>小山 裕暉①</t>
  </si>
  <si>
    <t>秀浦 悠太①</t>
  </si>
  <si>
    <t>福島 拓也①</t>
  </si>
  <si>
    <t>本田 柊哉①</t>
  </si>
  <si>
    <t>亀岡 史也①</t>
  </si>
  <si>
    <t>金橋 立輝①</t>
  </si>
  <si>
    <t>藤浪　 巧①</t>
  </si>
  <si>
    <t>落石 　倫①</t>
  </si>
  <si>
    <t>甲斐 光汰①</t>
  </si>
  <si>
    <t>八郷　 克①</t>
  </si>
  <si>
    <t>羽生 竜聖①</t>
  </si>
  <si>
    <t>市田 圭司①</t>
  </si>
  <si>
    <t>加藤 季樹②</t>
  </si>
  <si>
    <t>豊島    舞②</t>
  </si>
  <si>
    <t>平田   歩②</t>
  </si>
  <si>
    <t>2020.0p</t>
  </si>
  <si>
    <t>宮部久瑠巴②</t>
  </si>
  <si>
    <t>森    史佳②</t>
  </si>
  <si>
    <t>佐藤    玲②</t>
  </si>
  <si>
    <t>中村愛乃音②</t>
  </si>
  <si>
    <t>寒河江ひより①</t>
  </si>
  <si>
    <t>井関   舞②</t>
  </si>
  <si>
    <t>溝口 英蘭①</t>
  </si>
  <si>
    <t>土樋   迅①</t>
  </si>
  <si>
    <t>貫井 健司①</t>
  </si>
  <si>
    <t>金子 歩夢②</t>
  </si>
  <si>
    <t>長谷川果菜②</t>
  </si>
  <si>
    <t>2336.0p</t>
  </si>
  <si>
    <t>第９位</t>
  </si>
  <si>
    <t>第３位</t>
  </si>
  <si>
    <t xml:space="preserve">平成２９年　全国私立高等学校テニス選手権 </t>
  </si>
  <si>
    <t>平成29年 1月28日〜29日</t>
  </si>
  <si>
    <t>１</t>
  </si>
  <si>
    <t>３</t>
  </si>
  <si>
    <t>（す）の敗者</t>
  </si>
  <si>
    <t>（せ）の敗者</t>
  </si>
  <si>
    <t>（け）の敗者</t>
  </si>
  <si>
    <t>（さ）の敗者</t>
  </si>
  <si>
    <t>（か）の敗者</t>
  </si>
  <si>
    <t>（こ）の敗者</t>
  </si>
  <si>
    <t>（し）の敗者</t>
  </si>
  <si>
    <t>（に）の敗者</t>
  </si>
  <si>
    <t>（ち）の敗者</t>
  </si>
  <si>
    <t>（て）の敗者</t>
  </si>
  <si>
    <t>（と）の敗者</t>
  </si>
  <si>
    <t>（な）の敗者</t>
  </si>
  <si>
    <t>㋐の敗者</t>
  </si>
  <si>
    <t>第５位</t>
  </si>
  <si>
    <t>㋑の敗者</t>
  </si>
  <si>
    <t>㋓の敗者</t>
  </si>
  <si>
    <t>㋒の敗者</t>
  </si>
  <si>
    <t>４</t>
  </si>
  <si>
    <t>平成29年 1月28日〜29日</t>
  </si>
  <si>
    <t>優 勝</t>
  </si>
  <si>
    <t>北海道科学大</t>
  </si>
  <si>
    <t>駿台甲府</t>
  </si>
  <si>
    <t>岡山理大附</t>
  </si>
  <si>
    <t>聖霊女短付</t>
  </si>
  <si>
    <t>法政大二</t>
  </si>
  <si>
    <t>伊藤さつき</t>
  </si>
  <si>
    <t>山﨑 広耀</t>
  </si>
  <si>
    <t>㋐</t>
  </si>
  <si>
    <t>㋑</t>
  </si>
  <si>
    <t>㋒</t>
  </si>
  <si>
    <t>㋓</t>
  </si>
  <si>
    <t>㋐</t>
  </si>
  <si>
    <t>㋒</t>
  </si>
  <si>
    <t>平成２９年　全国私立高等学校テニス選手権　</t>
  </si>
  <si>
    <t>平成29年　1月27日</t>
  </si>
  <si>
    <t>矢﨑  　  篤</t>
  </si>
  <si>
    <t>山中瑠樹亜②</t>
  </si>
  <si>
    <t>神戸総合運動公園ほか</t>
  </si>
  <si>
    <t>近畿大附属</t>
  </si>
  <si>
    <t>＜１～２R　敗者コンソレーション＞　：　1/29(日）　しあわせの村テニスコート</t>
  </si>
  <si>
    <t>＜１～２R　敗者コンソレーション＞　：　1/29(日)　名谷テニスガーデン</t>
  </si>
  <si>
    <t>＜３～４R 敗者コンソレーション＞ ：1/29(日)　神戸総合運動公園 （ただし、本戦同一カードの場合は本戦結果による）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</si>
</sst>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);[Red]\(#,##0\)"/>
    <numFmt numFmtId="178" formatCode="0_);[Red]\(0\)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2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3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2"/>
      <name val="ＭＳ 明朝"/>
      <family val="1"/>
    </font>
    <font>
      <sz val="16"/>
      <name val="ＭＳ 明朝"/>
      <family val="1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48"/>
      <name val="ＭＳ Ｐゴシック"/>
      <family val="3"/>
    </font>
    <font>
      <sz val="12"/>
      <name val="ＭＳ Ｐゴシック"/>
      <family val="3"/>
    </font>
    <font>
      <sz val="20"/>
      <name val="ＭＳ ゴシック"/>
      <family val="3"/>
    </font>
    <font>
      <sz val="9"/>
      <name val="ＭＳ 明朝"/>
      <family val="1"/>
    </font>
    <font>
      <b/>
      <sz val="28"/>
      <name val="ＭＳ Ｐゴシック"/>
      <family val="3"/>
    </font>
    <font>
      <sz val="28"/>
      <name val="ＭＳ ゴシック"/>
      <family val="3"/>
    </font>
    <font>
      <b/>
      <sz val="18"/>
      <name val="ＭＳ Ｐゴシック"/>
      <family val="3"/>
    </font>
    <font>
      <sz val="9.5"/>
      <name val="ＭＳ 明朝"/>
      <family val="1"/>
    </font>
    <font>
      <b/>
      <sz val="20"/>
      <name val="ＭＳ Ｐゴシック"/>
      <family val="3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color indexed="63"/>
      <name val="Arial"/>
      <family val="2"/>
    </font>
    <font>
      <b/>
      <sz val="10"/>
      <color rgb="FF55555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/>
      <top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8" fillId="3" borderId="0" applyNumberFormat="0" applyBorder="0" applyAlignment="0" applyProtection="0"/>
    <xf numFmtId="0" fontId="20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7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70">
    <xf numFmtId="0" fontId="0" fillId="0" borderId="0" xfId="0" applyAlignment="1">
      <alignment vertical="center"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/>
      <protection/>
    </xf>
    <xf numFmtId="0" fontId="0" fillId="0" borderId="0" xfId="0" applyAlignment="1">
      <alignment horizontal="distributed"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distributed" vertical="center"/>
    </xf>
    <xf numFmtId="0" fontId="22" fillId="24" borderId="0" xfId="0" applyFont="1" applyFill="1" applyBorder="1" applyAlignment="1">
      <alignment horizontal="distributed" vertical="center"/>
    </xf>
    <xf numFmtId="0" fontId="22" fillId="24" borderId="0" xfId="0" applyFont="1" applyFill="1" applyBorder="1" applyAlignment="1">
      <alignment horizontal="distributed"/>
    </xf>
    <xf numFmtId="0" fontId="22" fillId="0" borderId="0" xfId="61" applyFont="1" applyBorder="1" applyAlignment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2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/>
      <protection/>
    </xf>
    <xf numFmtId="0" fontId="0" fillId="0" borderId="0" xfId="61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61" applyFont="1" applyBorder="1" applyAlignment="1">
      <alignment horizontal="distributed" vertical="center"/>
      <protection/>
    </xf>
    <xf numFmtId="0" fontId="0" fillId="0" borderId="0" xfId="61" applyFont="1" applyAlignment="1">
      <alignment horizontal="center"/>
      <protection/>
    </xf>
    <xf numFmtId="0" fontId="0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0" fontId="22" fillId="24" borderId="0" xfId="0" applyFont="1" applyFill="1" applyBorder="1" applyAlignment="1">
      <alignment horizontal="center"/>
    </xf>
    <xf numFmtId="178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178" fontId="22" fillId="0" borderId="0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distributed" vertical="center"/>
    </xf>
    <xf numFmtId="178" fontId="22" fillId="0" borderId="0" xfId="0" applyNumberFormat="1" applyFont="1" applyBorder="1" applyAlignment="1">
      <alignment horizontal="center" vertical="center"/>
    </xf>
    <xf numFmtId="0" fontId="22" fillId="24" borderId="0" xfId="0" applyNumberFormat="1" applyFont="1" applyFill="1" applyBorder="1" applyAlignment="1" applyProtection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distributed"/>
    </xf>
    <xf numFmtId="0" fontId="27" fillId="0" borderId="0" xfId="61" applyFont="1">
      <alignment/>
      <protection/>
    </xf>
    <xf numFmtId="0" fontId="28" fillId="0" borderId="0" xfId="0" applyNumberFormat="1" applyFont="1" applyAlignment="1">
      <alignment vertical="center"/>
    </xf>
    <xf numFmtId="0" fontId="28" fillId="0" borderId="0" xfId="61" applyNumberFormat="1" applyFont="1" applyAlignment="1">
      <alignment/>
      <protection/>
    </xf>
    <xf numFmtId="0" fontId="28" fillId="0" borderId="0" xfId="61" applyFont="1" applyAlignment="1">
      <alignment/>
      <protection/>
    </xf>
    <xf numFmtId="0" fontId="27" fillId="0" borderId="0" xfId="61" applyFont="1" applyAlignment="1">
      <alignment horizontal="center"/>
      <protection/>
    </xf>
    <xf numFmtId="0" fontId="29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58" fontId="28" fillId="0" borderId="0" xfId="61" applyNumberFormat="1" applyFont="1" applyAlignment="1">
      <alignment vertical="center"/>
      <protection/>
    </xf>
    <xf numFmtId="58" fontId="28" fillId="0" borderId="0" xfId="61" applyNumberFormat="1" applyFont="1" applyAlignment="1">
      <alignment horizontal="left" vertical="center"/>
      <protection/>
    </xf>
    <xf numFmtId="0" fontId="28" fillId="0" borderId="0" xfId="61" applyFont="1" applyAlignment="1">
      <alignment vertical="center" wrapText="1"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8" fillId="0" borderId="0" xfId="61" applyFont="1" applyAlignment="1">
      <alignment horizontal="center" vertical="center" wrapText="1"/>
      <protection/>
    </xf>
    <xf numFmtId="176" fontId="27" fillId="0" borderId="0" xfId="61" applyNumberFormat="1" applyFont="1" applyAlignment="1">
      <alignment horizontal="distributed" vertical="center"/>
      <protection/>
    </xf>
    <xf numFmtId="0" fontId="27" fillId="0" borderId="0" xfId="61" applyFont="1" applyAlignment="1">
      <alignment horizontal="distributed" vertical="center"/>
      <protection/>
    </xf>
    <xf numFmtId="0" fontId="31" fillId="0" borderId="0" xfId="0" applyFont="1" applyBorder="1" applyAlignment="1">
      <alignment horizontal="center" vertical="center"/>
    </xf>
    <xf numFmtId="0" fontId="31" fillId="0" borderId="0" xfId="61" applyFont="1" applyAlignment="1">
      <alignment horizontal="distributed" vertical="center"/>
      <protection/>
    </xf>
    <xf numFmtId="0" fontId="31" fillId="0" borderId="0" xfId="61" applyFont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9" fillId="0" borderId="0" xfId="61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distributed" vertical="center"/>
    </xf>
    <xf numFmtId="176" fontId="32" fillId="0" borderId="0" xfId="62" applyNumberFormat="1" applyFont="1" applyBorder="1" applyAlignment="1">
      <alignment horizontal="center"/>
      <protection/>
    </xf>
    <xf numFmtId="177" fontId="32" fillId="0" borderId="0" xfId="0" applyNumberFormat="1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21" fillId="0" borderId="0" xfId="61" applyFont="1">
      <alignment/>
      <protection/>
    </xf>
    <xf numFmtId="0" fontId="27" fillId="0" borderId="12" xfId="61" applyFont="1" applyBorder="1" applyAlignment="1">
      <alignment horizontal="center" vertical="center"/>
      <protection/>
    </xf>
    <xf numFmtId="0" fontId="27" fillId="0" borderId="13" xfId="61" applyFont="1" applyBorder="1" applyAlignment="1">
      <alignment horizontal="center" vertical="center"/>
      <protection/>
    </xf>
    <xf numFmtId="0" fontId="27" fillId="0" borderId="14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/>
      <protection/>
    </xf>
    <xf numFmtId="0" fontId="32" fillId="0" borderId="0" xfId="0" applyFont="1" applyBorder="1" applyAlignment="1">
      <alignment horizontal="distributed" vertical="center" wrapText="1"/>
    </xf>
    <xf numFmtId="0" fontId="21" fillId="0" borderId="0" xfId="61" applyFont="1" applyAlignment="1">
      <alignment horizontal="distributed" vertical="center"/>
      <protection/>
    </xf>
    <xf numFmtId="0" fontId="30" fillId="0" borderId="0" xfId="61" applyFont="1" applyAlignment="1">
      <alignment horizontal="distributed" vertical="center"/>
      <protection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8" fillId="0" borderId="0" xfId="61" applyFont="1" applyAlignment="1">
      <alignment horizontal="left"/>
      <protection/>
    </xf>
    <xf numFmtId="0" fontId="27" fillId="0" borderId="0" xfId="61" applyFont="1" applyAlignment="1">
      <alignment horizontal="right"/>
      <protection/>
    </xf>
    <xf numFmtId="0" fontId="28" fillId="0" borderId="0" xfId="61" applyFont="1" applyBorder="1" applyAlignment="1">
      <alignment horizontal="left" vertical="center"/>
      <protection/>
    </xf>
    <xf numFmtId="0" fontId="32" fillId="0" borderId="0" xfId="0" applyFont="1" applyBorder="1" applyAlignment="1">
      <alignment horizontal="left" vertical="center"/>
    </xf>
    <xf numFmtId="0" fontId="31" fillId="0" borderId="0" xfId="61" applyFont="1" applyAlignment="1">
      <alignment horizontal="distributed" vertical="center" shrinkToFit="1"/>
      <protection/>
    </xf>
    <xf numFmtId="0" fontId="34" fillId="0" borderId="0" xfId="61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left" vertical="center"/>
    </xf>
    <xf numFmtId="176" fontId="27" fillId="0" borderId="0" xfId="61" applyNumberFormat="1" applyFont="1" applyAlignment="1">
      <alignment horizontal="center" vertical="center"/>
      <protection/>
    </xf>
    <xf numFmtId="0" fontId="27" fillId="0" borderId="0" xfId="61" applyNumberFormat="1" applyFont="1" applyAlignment="1">
      <alignment horizontal="center" vertical="center"/>
      <protection/>
    </xf>
    <xf numFmtId="0" fontId="27" fillId="0" borderId="0" xfId="0" applyFont="1" applyBorder="1" applyAlignment="1">
      <alignment horizontal="distributed" vertical="center" wrapText="1"/>
    </xf>
    <xf numFmtId="0" fontId="21" fillId="0" borderId="0" xfId="61" applyFont="1" applyAlignment="1">
      <alignment horizontal="distributed" vertical="center" shrinkToFit="1"/>
      <protection/>
    </xf>
    <xf numFmtId="0" fontId="35" fillId="0" borderId="0" xfId="61" applyFont="1">
      <alignment/>
      <protection/>
    </xf>
    <xf numFmtId="0" fontId="21" fillId="0" borderId="0" xfId="0" applyFont="1" applyBorder="1" applyAlignment="1">
      <alignment vertical="center"/>
    </xf>
    <xf numFmtId="0" fontId="21" fillId="0" borderId="0" xfId="61" applyFont="1" applyAlignment="1">
      <alignment vertical="center"/>
      <protection/>
    </xf>
    <xf numFmtId="0" fontId="21" fillId="0" borderId="0" xfId="61" applyFont="1" applyBorder="1" applyAlignment="1">
      <alignment horizontal="distributed" vertical="center"/>
      <protection/>
    </xf>
    <xf numFmtId="49" fontId="27" fillId="0" borderId="0" xfId="61" applyNumberFormat="1" applyFont="1" applyAlignment="1">
      <alignment horizontal="right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61" applyFont="1" applyBorder="1" applyAlignment="1">
      <alignment vertical="center"/>
      <protection/>
    </xf>
    <xf numFmtId="0" fontId="29" fillId="0" borderId="0" xfId="0" applyFont="1" applyBorder="1" applyAlignment="1">
      <alignment horizontal="left" vertical="center"/>
    </xf>
    <xf numFmtId="0" fontId="32" fillId="0" borderId="0" xfId="61" applyNumberFormat="1" applyFont="1" applyAlignment="1">
      <alignment horizontal="center" vertical="center"/>
      <protection/>
    </xf>
    <xf numFmtId="0" fontId="32" fillId="0" borderId="0" xfId="61" applyFont="1" applyAlignment="1">
      <alignment horizontal="distributed" vertical="center"/>
      <protection/>
    </xf>
    <xf numFmtId="0" fontId="21" fillId="0" borderId="0" xfId="61" applyFont="1" applyAlignment="1">
      <alignment horizontal="center" vertical="center"/>
      <protection/>
    </xf>
    <xf numFmtId="0" fontId="29" fillId="0" borderId="11" xfId="61" applyFont="1" applyBorder="1" applyAlignment="1">
      <alignment horizontal="center" vertical="center"/>
      <protection/>
    </xf>
    <xf numFmtId="0" fontId="37" fillId="0" borderId="0" xfId="61" applyFont="1" applyAlignment="1">
      <alignment horizontal="distributed" vertical="center"/>
      <protection/>
    </xf>
    <xf numFmtId="0" fontId="29" fillId="0" borderId="15" xfId="61" applyFont="1" applyBorder="1" applyAlignment="1">
      <alignment horizontal="center" vertical="center"/>
      <protection/>
    </xf>
    <xf numFmtId="0" fontId="31" fillId="0" borderId="0" xfId="61" applyFont="1" applyBorder="1" applyAlignment="1">
      <alignment horizontal="distributed" vertical="center" shrinkToFit="1"/>
      <protection/>
    </xf>
    <xf numFmtId="0" fontId="28" fillId="0" borderId="0" xfId="61" applyFont="1" applyAlignment="1">
      <alignment vertical="center"/>
      <protection/>
    </xf>
    <xf numFmtId="0" fontId="30" fillId="0" borderId="0" xfId="61" applyFont="1" applyAlignment="1">
      <alignment horizontal="left" vertical="center"/>
      <protection/>
    </xf>
    <xf numFmtId="0" fontId="29" fillId="0" borderId="12" xfId="61" applyFont="1" applyBorder="1" applyAlignment="1">
      <alignment horizontal="center" vertical="center"/>
      <protection/>
    </xf>
    <xf numFmtId="0" fontId="29" fillId="0" borderId="0" xfId="61" applyFont="1" applyAlignment="1">
      <alignment horizontal="left" vertical="center"/>
      <protection/>
    </xf>
    <xf numFmtId="0" fontId="29" fillId="0" borderId="0" xfId="61" applyFont="1" applyAlignment="1">
      <alignment horizontal="center" vertical="center"/>
      <protection/>
    </xf>
    <xf numFmtId="0" fontId="32" fillId="0" borderId="0" xfId="61" applyFont="1" applyAlignment="1">
      <alignment horizontal="left" vertical="center"/>
      <protection/>
    </xf>
    <xf numFmtId="0" fontId="35" fillId="0" borderId="0" xfId="61" applyFont="1" applyAlignment="1">
      <alignment horizontal="left" vertical="center"/>
      <protection/>
    </xf>
    <xf numFmtId="0" fontId="35" fillId="0" borderId="0" xfId="61" applyFont="1" applyAlignment="1">
      <alignment horizontal="distributed" vertical="center"/>
      <protection/>
    </xf>
    <xf numFmtId="0" fontId="27" fillId="0" borderId="0" xfId="61" applyFont="1" applyAlignment="1">
      <alignment vertical="center"/>
      <protection/>
    </xf>
    <xf numFmtId="0" fontId="27" fillId="0" borderId="0" xfId="61" applyFont="1" applyAlignment="1">
      <alignment horizontal="left" vertical="center"/>
      <protection/>
    </xf>
    <xf numFmtId="0" fontId="28" fillId="0" borderId="0" xfId="61" applyNumberFormat="1" applyFont="1" applyAlignment="1">
      <alignment vertical="center"/>
      <protection/>
    </xf>
    <xf numFmtId="0" fontId="29" fillId="0" borderId="0" xfId="61" applyFont="1" applyAlignment="1">
      <alignment vertical="center"/>
      <protection/>
    </xf>
    <xf numFmtId="0" fontId="37" fillId="0" borderId="0" xfId="61" applyFont="1" applyAlignment="1">
      <alignment vertical="center"/>
      <protection/>
    </xf>
    <xf numFmtId="0" fontId="21" fillId="0" borderId="0" xfId="61" applyFont="1" applyAlignment="1">
      <alignment horizontal="right"/>
      <protection/>
    </xf>
    <xf numFmtId="0" fontId="27" fillId="0" borderId="10" xfId="61" applyFont="1" applyBorder="1">
      <alignment/>
      <protection/>
    </xf>
    <xf numFmtId="0" fontId="29" fillId="0" borderId="0" xfId="61" applyFont="1" applyBorder="1" applyAlignment="1">
      <alignment horizontal="center"/>
      <protection/>
    </xf>
    <xf numFmtId="0" fontId="27" fillId="0" borderId="0" xfId="61" applyFont="1" applyBorder="1">
      <alignment/>
      <protection/>
    </xf>
    <xf numFmtId="0" fontId="21" fillId="0" borderId="0" xfId="61" applyFont="1" applyBorder="1" applyAlignment="1">
      <alignment horizontal="right"/>
      <protection/>
    </xf>
    <xf numFmtId="0" fontId="29" fillId="0" borderId="0" xfId="61" applyFont="1" applyBorder="1">
      <alignment/>
      <protection/>
    </xf>
    <xf numFmtId="0" fontId="38" fillId="0" borderId="0" xfId="61" applyFont="1" applyAlignment="1">
      <alignment horizontal="right"/>
      <protection/>
    </xf>
    <xf numFmtId="0" fontId="38" fillId="0" borderId="0" xfId="61" applyFont="1">
      <alignment/>
      <protection/>
    </xf>
    <xf numFmtId="0" fontId="27" fillId="0" borderId="0" xfId="61" applyFont="1" applyBorder="1" applyAlignment="1">
      <alignment horizontal="center"/>
      <protection/>
    </xf>
    <xf numFmtId="0" fontId="38" fillId="0" borderId="0" xfId="61" applyFont="1" applyAlignment="1">
      <alignment horizontal="distributed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31" fillId="0" borderId="0" xfId="61" applyFont="1" applyBorder="1" applyAlignment="1">
      <alignment horizontal="center" vertical="center"/>
      <protection/>
    </xf>
    <xf numFmtId="0" fontId="38" fillId="0" borderId="0" xfId="61" applyFont="1" applyAlignment="1">
      <alignment horizontal="center"/>
      <protection/>
    </xf>
    <xf numFmtId="0" fontId="26" fillId="0" borderId="0" xfId="61" applyFont="1" applyBorder="1" applyAlignment="1">
      <alignment/>
      <protection/>
    </xf>
    <xf numFmtId="0" fontId="23" fillId="0" borderId="0" xfId="61" applyFont="1" applyAlignment="1">
      <alignment vertical="center"/>
      <protection/>
    </xf>
    <xf numFmtId="0" fontId="32" fillId="0" borderId="0" xfId="0" applyFont="1" applyBorder="1" applyAlignment="1">
      <alignment horizontal="center" vertical="center"/>
    </xf>
    <xf numFmtId="0" fontId="29" fillId="0" borderId="13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vertical="center"/>
      <protection/>
    </xf>
    <xf numFmtId="0" fontId="29" fillId="0" borderId="13" xfId="61" applyFont="1" applyBorder="1" applyAlignment="1">
      <alignment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29" fillId="0" borderId="18" xfId="61" applyFont="1" applyBorder="1" applyAlignment="1">
      <alignment horizontal="center" vertical="center"/>
      <protection/>
    </xf>
    <xf numFmtId="0" fontId="29" fillId="0" borderId="17" xfId="61" applyFont="1" applyBorder="1" applyAlignment="1">
      <alignment horizontal="center" vertical="center"/>
      <protection/>
    </xf>
    <xf numFmtId="0" fontId="29" fillId="0" borderId="0" xfId="61" applyFont="1" applyBorder="1" applyAlignment="1">
      <alignment vertical="center"/>
      <protection/>
    </xf>
    <xf numFmtId="0" fontId="32" fillId="0" borderId="0" xfId="61" applyFont="1" applyAlignment="1">
      <alignment horizontal="center" vertical="center"/>
      <protection/>
    </xf>
    <xf numFmtId="0" fontId="21" fillId="0" borderId="0" xfId="61" applyFont="1" applyAlignment="1" quotePrefix="1">
      <alignment horizontal="distributed" vertical="center" shrinkToFit="1"/>
      <protection/>
    </xf>
    <xf numFmtId="0" fontId="27" fillId="0" borderId="0" xfId="61" applyFont="1" applyAlignment="1">
      <alignment/>
      <protection/>
    </xf>
    <xf numFmtId="0" fontId="32" fillId="0" borderId="0" xfId="61" applyFont="1" applyAlignment="1">
      <alignment horizontal="left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 applyAlignment="1">
      <alignment horizontal="right"/>
      <protection/>
    </xf>
    <xf numFmtId="0" fontId="27" fillId="0" borderId="0" xfId="61" applyFont="1" applyAlignment="1">
      <alignment horizontal="distributed"/>
      <protection/>
    </xf>
    <xf numFmtId="0" fontId="38" fillId="0" borderId="0" xfId="61" applyFont="1" applyBorder="1" applyAlignment="1">
      <alignment horizontal="left"/>
      <protection/>
    </xf>
    <xf numFmtId="0" fontId="21" fillId="0" borderId="0" xfId="61" applyFont="1" applyAlignment="1">
      <alignment horizontal="right" vertical="center"/>
      <protection/>
    </xf>
    <xf numFmtId="0" fontId="27" fillId="0" borderId="0" xfId="61" applyFont="1" applyBorder="1" applyAlignment="1">
      <alignment vertical="center"/>
      <protection/>
    </xf>
    <xf numFmtId="0" fontId="38" fillId="0" borderId="0" xfId="61" applyFont="1" applyAlignment="1">
      <alignment horizontal="left"/>
      <protection/>
    </xf>
    <xf numFmtId="176" fontId="28" fillId="0" borderId="0" xfId="61" applyNumberFormat="1" applyFont="1" applyBorder="1" applyAlignment="1">
      <alignment/>
      <protection/>
    </xf>
    <xf numFmtId="0" fontId="38" fillId="0" borderId="0" xfId="61" applyFont="1" applyBorder="1" applyAlignment="1">
      <alignment horizontal="right"/>
      <protection/>
    </xf>
    <xf numFmtId="0" fontId="38" fillId="0" borderId="0" xfId="61" applyFont="1" applyBorder="1">
      <alignment/>
      <protection/>
    </xf>
    <xf numFmtId="0" fontId="38" fillId="0" borderId="0" xfId="61" applyFont="1" applyBorder="1" applyAlignment="1">
      <alignment horizontal="distributed" vertical="center"/>
      <protection/>
    </xf>
    <xf numFmtId="0" fontId="38" fillId="0" borderId="0" xfId="61" applyFont="1" applyAlignment="1">
      <alignment/>
      <protection/>
    </xf>
    <xf numFmtId="0" fontId="29" fillId="0" borderId="20" xfId="61" applyFont="1" applyBorder="1">
      <alignment/>
      <protection/>
    </xf>
    <xf numFmtId="0" fontId="29" fillId="0" borderId="0" xfId="61" applyFont="1" applyBorder="1" applyAlignment="1">
      <alignment horizontal="distributed" vertical="center"/>
      <protection/>
    </xf>
    <xf numFmtId="0" fontId="0" fillId="0" borderId="19" xfId="61" applyFont="1" applyBorder="1">
      <alignment/>
      <protection/>
    </xf>
    <xf numFmtId="0" fontId="0" fillId="0" borderId="14" xfId="61" applyFont="1" applyBorder="1">
      <alignment/>
      <protection/>
    </xf>
    <xf numFmtId="0" fontId="32" fillId="0" borderId="0" xfId="61" applyFont="1" applyAlignment="1">
      <alignment vertical="center"/>
      <protection/>
    </xf>
    <xf numFmtId="0" fontId="40" fillId="0" borderId="0" xfId="61" applyFont="1" applyAlignment="1">
      <alignment/>
      <protection/>
    </xf>
    <xf numFmtId="0" fontId="40" fillId="0" borderId="0" xfId="61" applyFont="1" applyBorder="1" applyAlignment="1">
      <alignment/>
      <protection/>
    </xf>
    <xf numFmtId="0" fontId="40" fillId="0" borderId="0" xfId="0" applyFont="1" applyBorder="1" applyAlignment="1">
      <alignment horizontal="center"/>
    </xf>
    <xf numFmtId="0" fontId="27" fillId="0" borderId="0" xfId="61" applyNumberFormat="1" applyFont="1" applyBorder="1" applyAlignment="1">
      <alignment vertical="center"/>
      <protection/>
    </xf>
    <xf numFmtId="0" fontId="40" fillId="0" borderId="0" xfId="0" applyFont="1" applyBorder="1" applyAlignment="1">
      <alignment/>
    </xf>
    <xf numFmtId="0" fontId="21" fillId="0" borderId="0" xfId="61" applyFont="1" applyBorder="1" applyAlignment="1">
      <alignment horizontal="distributed" vertical="center" shrinkToFit="1"/>
      <protection/>
    </xf>
    <xf numFmtId="0" fontId="35" fillId="0" borderId="0" xfId="61" applyFont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29" fillId="0" borderId="19" xfId="61" applyFont="1" applyBorder="1" applyAlignment="1">
      <alignment horizontal="center" vertical="center"/>
      <protection/>
    </xf>
    <xf numFmtId="0" fontId="31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39" fillId="0" borderId="0" xfId="61" applyFont="1" applyAlignment="1">
      <alignment horizontal="center" vertical="top"/>
      <protection/>
    </xf>
    <xf numFmtId="0" fontId="33" fillId="0" borderId="0" xfId="61" applyFont="1" applyBorder="1" applyAlignment="1">
      <alignment vertical="center"/>
      <protection/>
    </xf>
    <xf numFmtId="0" fontId="27" fillId="0" borderId="10" xfId="61" applyFont="1" applyBorder="1" applyAlignment="1">
      <alignment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3" xfId="61" applyFont="1" applyBorder="1" applyAlignment="1">
      <alignment vertical="center"/>
      <protection/>
    </xf>
    <xf numFmtId="0" fontId="27" fillId="0" borderId="18" xfId="61" applyFont="1" applyBorder="1" applyAlignment="1">
      <alignment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1" xfId="61" applyFont="1" applyBorder="1" applyAlignment="1">
      <alignment horizontal="center" vertical="center"/>
      <protection/>
    </xf>
    <xf numFmtId="0" fontId="33" fillId="0" borderId="11" xfId="61" applyFont="1" applyBorder="1" applyAlignment="1">
      <alignment vertical="center"/>
      <protection/>
    </xf>
    <xf numFmtId="0" fontId="31" fillId="0" borderId="0" xfId="0" applyFont="1" applyBorder="1" applyAlignment="1">
      <alignment horizontal="distributed" vertical="center"/>
    </xf>
    <xf numFmtId="0" fontId="27" fillId="0" borderId="0" xfId="61" applyFont="1" applyBorder="1" applyAlignment="1">
      <alignment vertical="center" wrapText="1"/>
      <protection/>
    </xf>
    <xf numFmtId="0" fontId="27" fillId="0" borderId="0" xfId="61" applyFont="1" applyBorder="1" applyAlignment="1">
      <alignment/>
      <protection/>
    </xf>
    <xf numFmtId="0" fontId="27" fillId="0" borderId="0" xfId="61" applyFont="1" applyBorder="1" applyAlignment="1">
      <alignment vertical="top"/>
      <protection/>
    </xf>
    <xf numFmtId="0" fontId="0" fillId="0" borderId="0" xfId="61" applyFont="1" applyBorder="1" applyAlignment="1">
      <alignment horizontal="center" vertical="center"/>
      <protection/>
    </xf>
    <xf numFmtId="0" fontId="29" fillId="0" borderId="10" xfId="61" applyFont="1" applyBorder="1" applyAlignment="1">
      <alignment vertical="center"/>
      <protection/>
    </xf>
    <xf numFmtId="0" fontId="27" fillId="0" borderId="12" xfId="61" applyFont="1" applyBorder="1" applyAlignment="1">
      <alignment vertical="center"/>
      <protection/>
    </xf>
    <xf numFmtId="0" fontId="29" fillId="0" borderId="19" xfId="61" applyFont="1" applyBorder="1" applyAlignment="1">
      <alignment vertical="center"/>
      <protection/>
    </xf>
    <xf numFmtId="0" fontId="29" fillId="0" borderId="18" xfId="61" applyFont="1" applyBorder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27" fillId="0" borderId="14" xfId="61" applyFont="1" applyBorder="1" applyAlignment="1">
      <alignment vertical="center"/>
      <protection/>
    </xf>
    <xf numFmtId="0" fontId="27" fillId="0" borderId="0" xfId="61" applyFont="1" applyAlignment="1">
      <alignment vertical="center" wrapText="1"/>
      <protection/>
    </xf>
    <xf numFmtId="0" fontId="32" fillId="0" borderId="0" xfId="61" applyFont="1" applyAlignment="1">
      <alignment vertical="center" wrapText="1"/>
      <protection/>
    </xf>
    <xf numFmtId="58" fontId="32" fillId="0" borderId="0" xfId="61" applyNumberFormat="1" applyFont="1" applyAlignment="1">
      <alignment vertical="center"/>
      <protection/>
    </xf>
    <xf numFmtId="0" fontId="32" fillId="0" borderId="0" xfId="61" applyFont="1" applyAlignment="1">
      <alignment horizontal="left" vertical="center" wrapText="1"/>
      <protection/>
    </xf>
    <xf numFmtId="0" fontId="21" fillId="0" borderId="0" xfId="61" applyFont="1" applyAlignment="1">
      <alignment vertical="center" shrinkToFit="1"/>
      <protection/>
    </xf>
    <xf numFmtId="0" fontId="27" fillId="0" borderId="19" xfId="61" applyFont="1" applyBorder="1" applyAlignment="1">
      <alignment horizontal="left" vertical="center"/>
      <protection/>
    </xf>
    <xf numFmtId="0" fontId="27" fillId="0" borderId="15" xfId="61" applyFont="1" applyBorder="1" applyAlignment="1">
      <alignment horizontal="left" vertical="center"/>
      <protection/>
    </xf>
    <xf numFmtId="0" fontId="21" fillId="0" borderId="11" xfId="61" applyFont="1" applyBorder="1" applyAlignment="1">
      <alignment horizontal="right"/>
      <protection/>
    </xf>
    <xf numFmtId="0" fontId="32" fillId="0" borderId="11" xfId="61" applyFont="1" applyBorder="1" applyAlignment="1">
      <alignment vertical="center" wrapText="1"/>
      <protection/>
    </xf>
    <xf numFmtId="0" fontId="38" fillId="0" borderId="11" xfId="61" applyFont="1" applyBorder="1">
      <alignment/>
      <protection/>
    </xf>
    <xf numFmtId="0" fontId="29" fillId="0" borderId="13" xfId="61" applyFont="1" applyBorder="1" applyAlignment="1">
      <alignment/>
      <protection/>
    </xf>
    <xf numFmtId="0" fontId="27" fillId="0" borderId="11" xfId="61" applyFont="1" applyBorder="1">
      <alignment/>
      <protection/>
    </xf>
    <xf numFmtId="0" fontId="29" fillId="0" borderId="0" xfId="0" applyFont="1" applyBorder="1" applyAlignment="1">
      <alignment horizontal="distributed" vertical="center"/>
    </xf>
    <xf numFmtId="0" fontId="38" fillId="0" borderId="22" xfId="61" applyFont="1" applyBorder="1">
      <alignment/>
      <protection/>
    </xf>
    <xf numFmtId="0" fontId="27" fillId="0" borderId="23" xfId="61" applyFont="1" applyBorder="1">
      <alignment/>
      <protection/>
    </xf>
    <xf numFmtId="0" fontId="27" fillId="0" borderId="24" xfId="61" applyFont="1" applyBorder="1">
      <alignment/>
      <protection/>
    </xf>
    <xf numFmtId="0" fontId="38" fillId="0" borderId="24" xfId="61" applyFont="1" applyBorder="1">
      <alignment/>
      <protection/>
    </xf>
    <xf numFmtId="0" fontId="38" fillId="0" borderId="25" xfId="61" applyFont="1" applyBorder="1">
      <alignment/>
      <protection/>
    </xf>
    <xf numFmtId="0" fontId="0" fillId="0" borderId="23" xfId="0" applyBorder="1" applyAlignment="1">
      <alignment vertical="center"/>
    </xf>
    <xf numFmtId="0" fontId="27" fillId="0" borderId="26" xfId="61" applyFont="1" applyBorder="1">
      <alignment/>
      <protection/>
    </xf>
    <xf numFmtId="0" fontId="27" fillId="0" borderId="27" xfId="61" applyFont="1" applyBorder="1">
      <alignment/>
      <protection/>
    </xf>
    <xf numFmtId="0" fontId="27" fillId="0" borderId="28" xfId="61" applyFont="1" applyBorder="1">
      <alignment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8" fillId="0" borderId="23" xfId="61" applyFont="1" applyBorder="1">
      <alignment/>
      <protection/>
    </xf>
    <xf numFmtId="0" fontId="29" fillId="0" borderId="12" xfId="61" applyFont="1" applyBorder="1">
      <alignment/>
      <protection/>
    </xf>
    <xf numFmtId="49" fontId="32" fillId="0" borderId="0" xfId="61" applyNumberFormat="1" applyFont="1" applyBorder="1" applyAlignment="1">
      <alignment horizontal="right" vertical="center"/>
      <protection/>
    </xf>
    <xf numFmtId="0" fontId="0" fillId="0" borderId="0" xfId="61" applyFont="1" applyBorder="1" applyAlignment="1">
      <alignment horizontal="right"/>
      <protection/>
    </xf>
    <xf numFmtId="0" fontId="29" fillId="0" borderId="14" xfId="61" applyFont="1" applyBorder="1" applyAlignment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distributed" vertical="center"/>
    </xf>
    <xf numFmtId="0" fontId="0" fillId="0" borderId="12" xfId="61" applyFont="1" applyBorder="1">
      <alignment/>
      <protection/>
    </xf>
    <xf numFmtId="0" fontId="35" fillId="0" borderId="0" xfId="0" applyFont="1" applyBorder="1" applyAlignment="1">
      <alignment horizontal="distributed" vertical="center"/>
    </xf>
    <xf numFmtId="49" fontId="32" fillId="0" borderId="0" xfId="61" applyNumberFormat="1" applyFont="1" applyAlignment="1">
      <alignment horizontal="center" vertical="center"/>
      <protection/>
    </xf>
    <xf numFmtId="0" fontId="33" fillId="0" borderId="0" xfId="61" applyFont="1">
      <alignment/>
      <protection/>
    </xf>
    <xf numFmtId="0" fontId="32" fillId="0" borderId="0" xfId="0" applyFont="1" applyAlignment="1">
      <alignment vertical="center"/>
    </xf>
    <xf numFmtId="0" fontId="0" fillId="0" borderId="0" xfId="0" applyFont="1" applyAlignment="1">
      <alignment/>
    </xf>
    <xf numFmtId="0" fontId="40" fillId="0" borderId="29" xfId="0" applyFont="1" applyBorder="1" applyAlignment="1">
      <alignment horizontal="distributed" vertical="center"/>
    </xf>
    <xf numFmtId="0" fontId="40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right" vertical="center"/>
    </xf>
    <xf numFmtId="179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38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0" fillId="0" borderId="0" xfId="0" applyFont="1" applyBorder="1" applyAlignment="1">
      <alignment horizontal="distributed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9" fontId="32" fillId="0" borderId="0" xfId="61" applyNumberFormat="1" applyFont="1" applyBorder="1" applyAlignment="1">
      <alignment horizontal="center" vertical="center"/>
      <protection/>
    </xf>
    <xf numFmtId="41" fontId="3" fillId="0" borderId="12" xfId="0" applyNumberFormat="1" applyFont="1" applyBorder="1" applyAlignment="1">
      <alignment horizontal="right" vertical="center"/>
    </xf>
    <xf numFmtId="41" fontId="42" fillId="0" borderId="12" xfId="0" applyNumberFormat="1" applyFont="1" applyBorder="1" applyAlignment="1">
      <alignment horizontal="right" vertical="center"/>
    </xf>
    <xf numFmtId="41" fontId="42" fillId="0" borderId="21" xfId="0" applyNumberFormat="1" applyFont="1" applyBorder="1" applyAlignment="1">
      <alignment horizontal="right" vertical="center"/>
    </xf>
    <xf numFmtId="0" fontId="43" fillId="0" borderId="0" xfId="61" applyFont="1" applyAlignment="1">
      <alignment/>
      <protection/>
    </xf>
    <xf numFmtId="49" fontId="38" fillId="0" borderId="0" xfId="61" applyNumberFormat="1" applyFont="1" applyBorder="1" applyAlignment="1">
      <alignment horizontal="center"/>
      <protection/>
    </xf>
    <xf numFmtId="49" fontId="38" fillId="0" borderId="0" xfId="61" applyNumberFormat="1" applyFont="1" applyBorder="1" applyAlignment="1">
      <alignment horizontal="center" vertical="center"/>
      <protection/>
    </xf>
    <xf numFmtId="0" fontId="29" fillId="0" borderId="0" xfId="61" applyNumberFormat="1" applyFont="1" applyAlignment="1">
      <alignment vertical="center"/>
      <protection/>
    </xf>
    <xf numFmtId="0" fontId="40" fillId="0" borderId="0" xfId="61" applyFont="1" applyAlignment="1">
      <alignment vertical="center"/>
      <protection/>
    </xf>
    <xf numFmtId="49" fontId="29" fillId="0" borderId="0" xfId="61" applyNumberFormat="1" applyFont="1" applyAlignment="1">
      <alignment vertical="center"/>
      <protection/>
    </xf>
    <xf numFmtId="49" fontId="38" fillId="0" borderId="40" xfId="61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49" fontId="38" fillId="0" borderId="11" xfId="61" applyNumberFormat="1" applyFont="1" applyBorder="1" applyAlignment="1">
      <alignment horizontal="center" vertical="center"/>
      <protection/>
    </xf>
    <xf numFmtId="49" fontId="38" fillId="0" borderId="19" xfId="61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49" fontId="29" fillId="0" borderId="0" xfId="61" applyNumberFormat="1" applyFont="1" applyBorder="1" applyAlignment="1">
      <alignment horizontal="center" vertical="center"/>
      <protection/>
    </xf>
    <xf numFmtId="49" fontId="38" fillId="0" borderId="15" xfId="61" applyNumberFormat="1" applyFont="1" applyBorder="1" applyAlignment="1">
      <alignment horizontal="center" vertical="center"/>
      <protection/>
    </xf>
    <xf numFmtId="0" fontId="40" fillId="0" borderId="41" xfId="0" applyFont="1" applyBorder="1" applyAlignment="1">
      <alignment/>
    </xf>
    <xf numFmtId="0" fontId="0" fillId="0" borderId="41" xfId="0" applyBorder="1" applyAlignment="1">
      <alignment vertical="center"/>
    </xf>
    <xf numFmtId="49" fontId="32" fillId="0" borderId="11" xfId="61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40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49" fontId="32" fillId="0" borderId="13" xfId="61" applyNumberFormat="1" applyFont="1" applyBorder="1" applyAlignment="1">
      <alignment horizontal="center" vertical="center"/>
      <protection/>
    </xf>
    <xf numFmtId="49" fontId="38" fillId="0" borderId="43" xfId="61" applyNumberFormat="1" applyFont="1" applyBorder="1" applyAlignment="1">
      <alignment horizontal="center" vertical="center"/>
      <protection/>
    </xf>
    <xf numFmtId="0" fontId="40" fillId="0" borderId="44" xfId="0" applyFont="1" applyBorder="1" applyAlignment="1">
      <alignment/>
    </xf>
    <xf numFmtId="0" fontId="0" fillId="0" borderId="44" xfId="0" applyBorder="1" applyAlignment="1">
      <alignment vertical="center"/>
    </xf>
    <xf numFmtId="49" fontId="38" fillId="0" borderId="45" xfId="61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49" fontId="38" fillId="0" borderId="10" xfId="61" applyNumberFormat="1" applyFont="1" applyBorder="1" applyAlignment="1">
      <alignment horizontal="center" vertical="center"/>
      <protection/>
    </xf>
    <xf numFmtId="49" fontId="38" fillId="0" borderId="14" xfId="61" applyNumberFormat="1" applyFont="1" applyBorder="1" applyAlignment="1">
      <alignment vertical="center"/>
      <protection/>
    </xf>
    <xf numFmtId="49" fontId="38" fillId="0" borderId="0" xfId="61" applyNumberFormat="1" applyFont="1" applyBorder="1" applyAlignment="1">
      <alignment vertical="center"/>
      <protection/>
    </xf>
    <xf numFmtId="49" fontId="38" fillId="0" borderId="14" xfId="61" applyNumberFormat="1" applyFont="1" applyBorder="1" applyAlignment="1">
      <alignment horizontal="center" vertical="center"/>
      <protection/>
    </xf>
    <xf numFmtId="49" fontId="38" fillId="0" borderId="11" xfId="61" applyNumberFormat="1" applyFont="1" applyBorder="1" applyAlignment="1">
      <alignment vertical="center"/>
      <protection/>
    </xf>
    <xf numFmtId="49" fontId="38" fillId="0" borderId="17" xfId="61" applyNumberFormat="1" applyFont="1" applyBorder="1" applyAlignment="1">
      <alignment horizontal="center" vertical="center"/>
      <protection/>
    </xf>
    <xf numFmtId="49" fontId="38" fillId="0" borderId="15" xfId="61" applyNumberFormat="1" applyFont="1" applyBorder="1" applyAlignment="1">
      <alignment vertical="center"/>
      <protection/>
    </xf>
    <xf numFmtId="49" fontId="38" fillId="0" borderId="12" xfId="61" applyNumberFormat="1" applyFont="1" applyBorder="1" applyAlignment="1">
      <alignment horizontal="center" vertical="center"/>
      <protection/>
    </xf>
    <xf numFmtId="49" fontId="38" fillId="0" borderId="46" xfId="61" applyNumberFormat="1" applyFont="1" applyBorder="1" applyAlignment="1">
      <alignment horizontal="center" vertical="center"/>
      <protection/>
    </xf>
    <xf numFmtId="49" fontId="38" fillId="0" borderId="24" xfId="61" applyNumberFormat="1" applyFont="1" applyBorder="1" applyAlignment="1">
      <alignment horizontal="center" vertical="center"/>
      <protection/>
    </xf>
    <xf numFmtId="49" fontId="38" fillId="0" borderId="13" xfId="61" applyNumberFormat="1" applyFont="1" applyBorder="1" applyAlignment="1">
      <alignment horizontal="center" vertical="center"/>
      <protection/>
    </xf>
    <xf numFmtId="49" fontId="38" fillId="0" borderId="19" xfId="61" applyNumberFormat="1" applyFont="1" applyBorder="1" applyAlignment="1">
      <alignment vertical="center"/>
      <protection/>
    </xf>
    <xf numFmtId="0" fontId="40" fillId="0" borderId="0" xfId="61" applyFont="1">
      <alignment/>
      <protection/>
    </xf>
    <xf numFmtId="0" fontId="43" fillId="0" borderId="0" xfId="0" applyFont="1" applyAlignment="1">
      <alignment vertical="center"/>
    </xf>
    <xf numFmtId="0" fontId="27" fillId="0" borderId="0" xfId="61" applyNumberFormat="1" applyFont="1" applyAlignment="1">
      <alignment vertical="center"/>
      <protection/>
    </xf>
    <xf numFmtId="0" fontId="40" fillId="0" borderId="17" xfId="0" applyFont="1" applyBorder="1" applyAlignment="1">
      <alignment horizontal="center"/>
    </xf>
    <xf numFmtId="0" fontId="40" fillId="0" borderId="12" xfId="61" applyFont="1" applyBorder="1" applyAlignment="1">
      <alignment/>
      <protection/>
    </xf>
    <xf numFmtId="0" fontId="40" fillId="0" borderId="12" xfId="0" applyFont="1" applyBorder="1" applyAlignment="1">
      <alignment horizontal="center"/>
    </xf>
    <xf numFmtId="49" fontId="38" fillId="0" borderId="12" xfId="61" applyNumberFormat="1" applyFont="1" applyBorder="1" applyAlignment="1">
      <alignment horizontal="center"/>
      <protection/>
    </xf>
    <xf numFmtId="49" fontId="38" fillId="0" borderId="13" xfId="61" applyNumberFormat="1" applyFont="1" applyBorder="1" applyAlignment="1">
      <alignment horizontal="center"/>
      <protection/>
    </xf>
    <xf numFmtId="49" fontId="38" fillId="0" borderId="15" xfId="61" applyNumberFormat="1" applyFont="1" applyBorder="1" applyAlignment="1">
      <alignment horizontal="center"/>
      <protection/>
    </xf>
    <xf numFmtId="49" fontId="38" fillId="0" borderId="10" xfId="61" applyNumberFormat="1" applyFont="1" applyBorder="1" applyAlignment="1">
      <alignment horizontal="center"/>
      <protection/>
    </xf>
    <xf numFmtId="0" fontId="27" fillId="0" borderId="47" xfId="61" applyNumberFormat="1" applyFont="1" applyBorder="1" applyAlignment="1">
      <alignment vertical="center"/>
      <protection/>
    </xf>
    <xf numFmtId="49" fontId="38" fillId="0" borderId="19" xfId="61" applyNumberFormat="1" applyFont="1" applyBorder="1" applyAlignment="1">
      <alignment horizontal="center"/>
      <protection/>
    </xf>
    <xf numFmtId="0" fontId="27" fillId="0" borderId="14" xfId="61" applyNumberFormat="1" applyFont="1" applyBorder="1" applyAlignment="1">
      <alignment vertical="center"/>
      <protection/>
    </xf>
    <xf numFmtId="49" fontId="38" fillId="0" borderId="11" xfId="61" applyNumberFormat="1" applyFont="1" applyBorder="1" applyAlignment="1">
      <alignment horizontal="center"/>
      <protection/>
    </xf>
    <xf numFmtId="49" fontId="38" fillId="0" borderId="14" xfId="61" applyNumberFormat="1" applyFont="1" applyBorder="1" applyAlignment="1">
      <alignment horizontal="center"/>
      <protection/>
    </xf>
    <xf numFmtId="0" fontId="40" fillId="0" borderId="48" xfId="0" applyFont="1" applyBorder="1" applyAlignment="1">
      <alignment horizontal="center"/>
    </xf>
    <xf numFmtId="0" fontId="40" fillId="0" borderId="49" xfId="61" applyFont="1" applyBorder="1" applyAlignment="1">
      <alignment/>
      <protection/>
    </xf>
    <xf numFmtId="0" fontId="40" fillId="0" borderId="49" xfId="0" applyFont="1" applyBorder="1" applyAlignment="1">
      <alignment horizontal="center"/>
    </xf>
    <xf numFmtId="49" fontId="29" fillId="0" borderId="0" xfId="61" applyNumberFormat="1" applyFont="1" applyBorder="1" applyAlignment="1">
      <alignment horizontal="center"/>
      <protection/>
    </xf>
    <xf numFmtId="0" fontId="29" fillId="0" borderId="10" xfId="61" applyFont="1" applyBorder="1">
      <alignment/>
      <protection/>
    </xf>
    <xf numFmtId="0" fontId="27" fillId="0" borderId="10" xfId="61" applyNumberFormat="1" applyFont="1" applyBorder="1" applyAlignment="1">
      <alignment vertical="center"/>
      <protection/>
    </xf>
    <xf numFmtId="49" fontId="36" fillId="0" borderId="0" xfId="61" applyNumberFormat="1" applyFont="1" applyAlignment="1">
      <alignment horizontal="center" vertical="center"/>
      <protection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distributed" vertical="center"/>
    </xf>
    <xf numFmtId="0" fontId="26" fillId="0" borderId="0" xfId="61" applyFont="1" applyBorder="1" applyAlignment="1">
      <alignment vertical="center"/>
      <protection/>
    </xf>
    <xf numFmtId="0" fontId="26" fillId="0" borderId="0" xfId="61" applyFont="1" applyAlignment="1">
      <alignment vertical="center"/>
      <protection/>
    </xf>
    <xf numFmtId="49" fontId="33" fillId="0" borderId="0" xfId="61" applyNumberFormat="1" applyFont="1" applyBorder="1" applyAlignment="1">
      <alignment horizontal="center" vertical="center"/>
      <protection/>
    </xf>
    <xf numFmtId="0" fontId="33" fillId="0" borderId="0" xfId="0" applyFont="1" applyAlignment="1">
      <alignment vertical="center"/>
    </xf>
    <xf numFmtId="49" fontId="33" fillId="0" borderId="0" xfId="61" applyNumberFormat="1" applyFont="1" applyBorder="1" applyAlignment="1">
      <alignment vertical="center"/>
      <protection/>
    </xf>
    <xf numFmtId="49" fontId="44" fillId="0" borderId="0" xfId="61" applyNumberFormat="1" applyFont="1" applyBorder="1" applyAlignment="1">
      <alignment horizontal="center" vertical="center"/>
      <protection/>
    </xf>
    <xf numFmtId="49" fontId="29" fillId="0" borderId="0" xfId="61" applyNumberFormat="1" applyFont="1" applyAlignment="1">
      <alignment horizontal="distributed" vertical="center"/>
      <protection/>
    </xf>
    <xf numFmtId="49" fontId="29" fillId="0" borderId="0" xfId="61" applyNumberFormat="1" applyFont="1">
      <alignment/>
      <protection/>
    </xf>
    <xf numFmtId="0" fontId="29" fillId="0" borderId="0" xfId="61" applyNumberFormat="1" applyFont="1" applyAlignment="1">
      <alignment horizontal="distributed" vertical="center"/>
      <protection/>
    </xf>
    <xf numFmtId="0" fontId="45" fillId="0" borderId="0" xfId="61" applyFont="1" applyAlignment="1">
      <alignment/>
      <protection/>
    </xf>
    <xf numFmtId="176" fontId="29" fillId="0" borderId="0" xfId="61" applyNumberFormat="1" applyFont="1" applyAlignment="1">
      <alignment horizontal="distributed" vertical="center"/>
      <protection/>
    </xf>
    <xf numFmtId="49" fontId="38" fillId="0" borderId="21" xfId="61" applyNumberFormat="1" applyFont="1" applyBorder="1" applyAlignment="1">
      <alignment horizontal="center"/>
      <protection/>
    </xf>
    <xf numFmtId="49" fontId="38" fillId="0" borderId="18" xfId="61" applyNumberFormat="1" applyFont="1" applyBorder="1" applyAlignment="1">
      <alignment horizontal="center"/>
      <protection/>
    </xf>
    <xf numFmtId="0" fontId="40" fillId="0" borderId="0" xfId="0" applyFont="1" applyBorder="1" applyAlignment="1">
      <alignment vertical="center"/>
    </xf>
    <xf numFmtId="49" fontId="38" fillId="0" borderId="0" xfId="61" applyNumberFormat="1" applyFont="1" applyBorder="1" applyAlignment="1">
      <alignment horizontal="left"/>
      <protection/>
    </xf>
    <xf numFmtId="0" fontId="38" fillId="0" borderId="0" xfId="61" applyFont="1" applyAlignment="1">
      <alignment horizontal="left" vertical="center"/>
      <protection/>
    </xf>
    <xf numFmtId="0" fontId="51" fillId="0" borderId="0" xfId="0" applyFont="1" applyAlignment="1">
      <alignment horizontal="left" vertical="center" indent="1"/>
    </xf>
    <xf numFmtId="0" fontId="51" fillId="0" borderId="0" xfId="0" applyFont="1" applyAlignment="1">
      <alignment/>
    </xf>
    <xf numFmtId="41" fontId="46" fillId="0" borderId="16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1"/>
    </xf>
    <xf numFmtId="0" fontId="3" fillId="0" borderId="50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1" fontId="42" fillId="0" borderId="21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right" vertical="center"/>
    </xf>
    <xf numFmtId="179" fontId="42" fillId="0" borderId="14" xfId="0" applyNumberFormat="1" applyFont="1" applyBorder="1" applyAlignment="1">
      <alignment horizontal="center" vertical="center"/>
    </xf>
    <xf numFmtId="41" fontId="42" fillId="0" borderId="17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42" fillId="0" borderId="12" xfId="0" applyNumberFormat="1" applyFont="1" applyBorder="1" applyAlignment="1">
      <alignment horizontal="center" vertical="center"/>
    </xf>
    <xf numFmtId="0" fontId="32" fillId="0" borderId="0" xfId="61" applyFont="1" applyBorder="1" applyAlignment="1">
      <alignment vertical="center" wrapText="1"/>
      <protection/>
    </xf>
    <xf numFmtId="0" fontId="27" fillId="0" borderId="21" xfId="61" applyFont="1" applyBorder="1" applyAlignment="1">
      <alignment vertical="center" wrapText="1"/>
      <protection/>
    </xf>
    <xf numFmtId="0" fontId="27" fillId="0" borderId="16" xfId="61" applyFont="1" applyBorder="1" applyAlignment="1">
      <alignment vertical="center" wrapText="1"/>
      <protection/>
    </xf>
    <xf numFmtId="0" fontId="32" fillId="0" borderId="16" xfId="61" applyFont="1" applyBorder="1" applyAlignment="1">
      <alignment vertical="center" wrapText="1"/>
      <protection/>
    </xf>
    <xf numFmtId="0" fontId="38" fillId="0" borderId="16" xfId="61" applyFont="1" applyBorder="1">
      <alignment/>
      <protection/>
    </xf>
    <xf numFmtId="0" fontId="27" fillId="0" borderId="12" xfId="61" applyFont="1" applyBorder="1">
      <alignment/>
      <protection/>
    </xf>
    <xf numFmtId="0" fontId="27" fillId="0" borderId="16" xfId="61" applyFont="1" applyBorder="1">
      <alignment/>
      <protection/>
    </xf>
    <xf numFmtId="0" fontId="27" fillId="0" borderId="18" xfId="61" applyFont="1" applyBorder="1" applyAlignment="1">
      <alignment vertical="center" wrapText="1"/>
      <protection/>
    </xf>
    <xf numFmtId="0" fontId="29" fillId="0" borderId="12" xfId="61" applyFont="1" applyBorder="1" applyAlignment="1">
      <alignment/>
      <protection/>
    </xf>
    <xf numFmtId="0" fontId="38" fillId="0" borderId="12" xfId="61" applyFont="1" applyBorder="1">
      <alignment/>
      <protection/>
    </xf>
    <xf numFmtId="0" fontId="27" fillId="0" borderId="21" xfId="61" applyFont="1" applyBorder="1" applyAlignment="1">
      <alignment/>
      <protection/>
    </xf>
    <xf numFmtId="0" fontId="27" fillId="0" borderId="16" xfId="61" applyFont="1" applyBorder="1" applyAlignment="1">
      <alignment/>
      <protection/>
    </xf>
    <xf numFmtId="0" fontId="29" fillId="0" borderId="16" xfId="61" applyFont="1" applyBorder="1" applyAlignment="1">
      <alignment/>
      <protection/>
    </xf>
    <xf numFmtId="0" fontId="27" fillId="0" borderId="18" xfId="61" applyFont="1" applyBorder="1" applyAlignment="1">
      <alignment/>
      <protection/>
    </xf>
    <xf numFmtId="0" fontId="0" fillId="0" borderId="15" xfId="61" applyFont="1" applyBorder="1">
      <alignment/>
      <protection/>
    </xf>
    <xf numFmtId="0" fontId="0" fillId="0" borderId="13" xfId="61" applyFont="1" applyBorder="1">
      <alignment/>
      <protection/>
    </xf>
    <xf numFmtId="176" fontId="27" fillId="0" borderId="0" xfId="61" applyNumberFormat="1" applyFont="1" applyBorder="1" applyAlignment="1">
      <alignment horizontal="distributed" vertical="center"/>
      <protection/>
    </xf>
    <xf numFmtId="49" fontId="27" fillId="0" borderId="0" xfId="61" applyNumberFormat="1" applyFont="1" applyAlignment="1">
      <alignment horizontal="distributed" vertical="center"/>
      <protection/>
    </xf>
    <xf numFmtId="0" fontId="38" fillId="0" borderId="0" xfId="61" applyFont="1" applyAlignment="1">
      <alignment horizontal="distributed"/>
      <protection/>
    </xf>
    <xf numFmtId="0" fontId="21" fillId="0" borderId="0" xfId="61" applyFont="1">
      <alignment/>
      <protection/>
    </xf>
    <xf numFmtId="0" fontId="21" fillId="0" borderId="0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 shrinkToFit="1"/>
      <protection/>
    </xf>
    <xf numFmtId="49" fontId="32" fillId="0" borderId="0" xfId="61" applyNumberFormat="1" applyFont="1" applyAlignment="1">
      <alignment horizontal="distributed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7" fillId="0" borderId="51" xfId="61" applyFont="1" applyBorder="1">
      <alignment/>
      <protection/>
    </xf>
    <xf numFmtId="0" fontId="0" fillId="0" borderId="22" xfId="61" applyFont="1" applyBorder="1">
      <alignment/>
      <protection/>
    </xf>
    <xf numFmtId="0" fontId="0" fillId="0" borderId="51" xfId="61" applyFont="1" applyBorder="1">
      <alignment/>
      <protection/>
    </xf>
    <xf numFmtId="0" fontId="0" fillId="0" borderId="22" xfId="0" applyBorder="1" applyAlignment="1">
      <alignment vertical="center"/>
    </xf>
    <xf numFmtId="0" fontId="0" fillId="0" borderId="51" xfId="0" applyBorder="1" applyAlignment="1">
      <alignment vertical="center"/>
    </xf>
    <xf numFmtId="176" fontId="32" fillId="0" borderId="0" xfId="61" applyNumberFormat="1" applyFont="1" applyAlignment="1">
      <alignment horizontal="distributed" vertical="center"/>
      <protection/>
    </xf>
    <xf numFmtId="0" fontId="32" fillId="0" borderId="0" xfId="61" applyFont="1">
      <alignment/>
      <protection/>
    </xf>
    <xf numFmtId="0" fontId="37" fillId="0" borderId="0" xfId="61" applyFont="1" applyBorder="1" applyAlignment="1">
      <alignment horizontal="distributed" vertical="center"/>
      <protection/>
    </xf>
    <xf numFmtId="0" fontId="21" fillId="0" borderId="0" xfId="0" applyFont="1" applyBorder="1" applyAlignment="1">
      <alignment horizontal="distributed" vertical="center"/>
    </xf>
    <xf numFmtId="176" fontId="47" fillId="0" borderId="0" xfId="61" applyNumberFormat="1" applyFont="1" applyAlignment="1">
      <alignment horizontal="center" vertical="center"/>
      <protection/>
    </xf>
    <xf numFmtId="0" fontId="47" fillId="0" borderId="0" xfId="61" applyNumberFormat="1" applyFont="1" applyAlignment="1">
      <alignment horizontal="center" vertical="center"/>
      <protection/>
    </xf>
    <xf numFmtId="0" fontId="47" fillId="0" borderId="0" xfId="0" applyFont="1" applyBorder="1" applyAlignment="1">
      <alignment horizontal="distributed" vertical="center" wrapText="1"/>
    </xf>
    <xf numFmtId="0" fontId="37" fillId="0" borderId="0" xfId="61" applyFont="1" applyBorder="1" applyAlignment="1">
      <alignment horizontal="left" vertical="center"/>
      <protection/>
    </xf>
    <xf numFmtId="0" fontId="37" fillId="0" borderId="0" xfId="0" applyFont="1" applyBorder="1" applyAlignment="1">
      <alignment vertical="center"/>
    </xf>
    <xf numFmtId="49" fontId="47" fillId="0" borderId="0" xfId="61" applyNumberFormat="1" applyFont="1" applyAlignment="1">
      <alignment horizontal="center" vertical="center"/>
      <protection/>
    </xf>
    <xf numFmtId="0" fontId="47" fillId="0" borderId="0" xfId="0" applyFont="1" applyBorder="1" applyAlignment="1">
      <alignment horizontal="distributed" vertical="center"/>
    </xf>
    <xf numFmtId="0" fontId="37" fillId="0" borderId="0" xfId="61" applyFont="1" applyAlignment="1">
      <alignment horizontal="distributed" vertical="center" shrinkToFit="1"/>
      <protection/>
    </xf>
    <xf numFmtId="0" fontId="36" fillId="0" borderId="0" xfId="0" applyFont="1" applyBorder="1" applyAlignment="1">
      <alignment vertical="center"/>
    </xf>
    <xf numFmtId="49" fontId="49" fillId="0" borderId="0" xfId="61" applyNumberFormat="1" applyFont="1" applyAlignment="1">
      <alignment horizontal="right" vertical="center"/>
      <protection/>
    </xf>
    <xf numFmtId="0" fontId="48" fillId="0" borderId="0" xfId="61" applyFont="1" applyAlignment="1">
      <alignment horizontal="distributed" vertical="center" shrinkToFit="1"/>
      <protection/>
    </xf>
    <xf numFmtId="0" fontId="49" fillId="0" borderId="0" xfId="61" applyFont="1">
      <alignment/>
      <protection/>
    </xf>
    <xf numFmtId="0" fontId="45" fillId="0" borderId="0" xfId="61" applyFont="1" applyBorder="1" applyAlignment="1">
      <alignment horizontal="center" vertical="center"/>
      <protection/>
    </xf>
    <xf numFmtId="0" fontId="29" fillId="0" borderId="0" xfId="61" applyFont="1" applyAlignment="1">
      <alignment horizontal="distributed" vertical="center"/>
      <protection/>
    </xf>
    <xf numFmtId="0" fontId="45" fillId="0" borderId="0" xfId="61" applyFont="1" applyAlignment="1">
      <alignment horizontal="distributed" vertical="center"/>
      <protection/>
    </xf>
    <xf numFmtId="0" fontId="45" fillId="0" borderId="0" xfId="61" applyFont="1" applyAlignment="1">
      <alignment vertical="center"/>
      <protection/>
    </xf>
    <xf numFmtId="0" fontId="45" fillId="0" borderId="0" xfId="0" applyFont="1" applyBorder="1" applyAlignment="1">
      <alignment horizontal="distributed" vertical="center"/>
    </xf>
    <xf numFmtId="0" fontId="45" fillId="0" borderId="0" xfId="0" applyFont="1" applyBorder="1" applyAlignment="1">
      <alignment vertical="center"/>
    </xf>
    <xf numFmtId="0" fontId="21" fillId="0" borderId="0" xfId="61" applyFont="1" applyAlignment="1">
      <alignment horizontal="distributed" vertical="center" shrinkToFit="1"/>
      <protection/>
    </xf>
    <xf numFmtId="0" fontId="34" fillId="0" borderId="0" xfId="61" applyFont="1" applyAlignment="1">
      <alignment horizontal="center" vertical="center"/>
      <protection/>
    </xf>
    <xf numFmtId="0" fontId="34" fillId="0" borderId="0" xfId="61" applyFont="1" applyAlignment="1">
      <alignment horizontal="distributed" vertical="center"/>
      <protection/>
    </xf>
    <xf numFmtId="0" fontId="34" fillId="0" borderId="0" xfId="61" applyFont="1" applyAlignment="1">
      <alignment horizontal="distributed" vertical="center" shrinkToFit="1"/>
      <protection/>
    </xf>
    <xf numFmtId="0" fontId="29" fillId="0" borderId="0" xfId="61" applyFont="1" applyAlignment="1">
      <alignment horizontal="right"/>
      <protection/>
    </xf>
    <xf numFmtId="0" fontId="29" fillId="0" borderId="11" xfId="61" applyFont="1" applyBorder="1" applyAlignment="1">
      <alignment horizontal="center" vertical="center"/>
      <protection/>
    </xf>
    <xf numFmtId="0" fontId="29" fillId="0" borderId="12" xfId="61" applyFont="1" applyBorder="1" applyAlignment="1">
      <alignment horizontal="center" vertical="center"/>
      <protection/>
    </xf>
    <xf numFmtId="0" fontId="27" fillId="0" borderId="11" xfId="61" applyFont="1" applyBorder="1" applyAlignment="1">
      <alignment horizontal="center" vertical="center"/>
      <protection/>
    </xf>
    <xf numFmtId="0" fontId="27" fillId="0" borderId="12" xfId="61" applyFont="1" applyBorder="1" applyAlignment="1">
      <alignment horizontal="center" vertical="center"/>
      <protection/>
    </xf>
    <xf numFmtId="0" fontId="29" fillId="0" borderId="17" xfId="61" applyFont="1" applyBorder="1" applyAlignment="1">
      <alignment horizontal="center" vertical="center"/>
      <protection/>
    </xf>
    <xf numFmtId="0" fontId="29" fillId="0" borderId="13" xfId="61" applyFont="1" applyBorder="1" applyAlignment="1">
      <alignment horizontal="center" vertical="center"/>
      <protection/>
    </xf>
    <xf numFmtId="0" fontId="29" fillId="0" borderId="19" xfId="61" applyFont="1" applyBorder="1" applyAlignment="1">
      <alignment horizontal="center" vertical="center"/>
      <protection/>
    </xf>
    <xf numFmtId="0" fontId="29" fillId="0" borderId="15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61" applyFont="1" applyAlignment="1">
      <alignment horizontal="center" vertical="center"/>
      <protection/>
    </xf>
    <xf numFmtId="0" fontId="37" fillId="0" borderId="0" xfId="0" applyFont="1" applyBorder="1" applyAlignment="1">
      <alignment horizontal="distributed" vertical="center"/>
    </xf>
    <xf numFmtId="0" fontId="27" fillId="0" borderId="0" xfId="61" applyFont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/>
      <protection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1" fillId="0" borderId="0" xfId="61" applyFont="1" applyBorder="1" applyAlignment="1">
      <alignment horizontal="center" vertical="center"/>
      <protection/>
    </xf>
    <xf numFmtId="0" fontId="32" fillId="0" borderId="0" xfId="0" applyFont="1" applyBorder="1" applyAlignment="1">
      <alignment horizontal="distributed" vertical="center"/>
    </xf>
    <xf numFmtId="49" fontId="32" fillId="0" borderId="0" xfId="61" applyNumberFormat="1" applyFont="1" applyBorder="1" applyAlignment="1">
      <alignment horizontal="center" vertical="center"/>
      <protection/>
    </xf>
    <xf numFmtId="49" fontId="32" fillId="0" borderId="0" xfId="61" applyNumberFormat="1" applyFont="1" applyBorder="1" applyAlignment="1">
      <alignment horizontal="right" vertical="center"/>
      <protection/>
    </xf>
    <xf numFmtId="49" fontId="36" fillId="0" borderId="0" xfId="61" applyNumberFormat="1" applyFont="1" applyAlignment="1">
      <alignment horizontal="center" vertical="center"/>
      <protection/>
    </xf>
    <xf numFmtId="0" fontId="37" fillId="0" borderId="0" xfId="61" applyFont="1" applyBorder="1" applyAlignment="1">
      <alignment horizontal="distributed" vertical="center"/>
      <protection/>
    </xf>
    <xf numFmtId="0" fontId="31" fillId="0" borderId="22" xfId="61" applyFont="1" applyBorder="1" applyAlignment="1">
      <alignment horizontal="distributed" vertical="center" shrinkToFit="1"/>
      <protection/>
    </xf>
    <xf numFmtId="0" fontId="31" fillId="0" borderId="51" xfId="61" applyFont="1" applyBorder="1" applyAlignment="1">
      <alignment horizontal="distributed" vertical="center" shrinkToFit="1"/>
      <protection/>
    </xf>
    <xf numFmtId="0" fontId="26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distributed" vertical="center"/>
      <protection/>
    </xf>
    <xf numFmtId="0" fontId="37" fillId="0" borderId="0" xfId="61" applyFont="1" applyAlignment="1">
      <alignment horizontal="distributed" vertical="center"/>
      <protection/>
    </xf>
    <xf numFmtId="0" fontId="21" fillId="0" borderId="26" xfId="61" applyFont="1" applyBorder="1" applyAlignment="1">
      <alignment horizontal="center" vertical="center"/>
      <protection/>
    </xf>
    <xf numFmtId="0" fontId="21" fillId="0" borderId="28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distributed" vertical="center"/>
      <protection/>
    </xf>
    <xf numFmtId="0" fontId="21" fillId="0" borderId="22" xfId="61" applyFont="1" applyBorder="1" applyAlignment="1">
      <alignment horizontal="center" vertical="center"/>
      <protection/>
    </xf>
    <xf numFmtId="0" fontId="21" fillId="0" borderId="51" xfId="61" applyFont="1" applyBorder="1" applyAlignment="1">
      <alignment horizontal="center" vertical="center"/>
      <protection/>
    </xf>
    <xf numFmtId="0" fontId="37" fillId="0" borderId="10" xfId="61" applyFont="1" applyBorder="1" applyAlignment="1">
      <alignment horizontal="distributed" vertical="center"/>
      <protection/>
    </xf>
    <xf numFmtId="0" fontId="31" fillId="0" borderId="22" xfId="61" applyFont="1" applyBorder="1" applyAlignment="1">
      <alignment horizontal="center" vertical="center"/>
      <protection/>
    </xf>
    <xf numFmtId="0" fontId="31" fillId="0" borderId="51" xfId="61" applyFont="1" applyBorder="1" applyAlignment="1">
      <alignment horizontal="center" vertical="center"/>
      <protection/>
    </xf>
    <xf numFmtId="0" fontId="21" fillId="0" borderId="0" xfId="61" applyFont="1" applyAlignment="1">
      <alignment horizontal="distributed" vertical="center"/>
      <protection/>
    </xf>
    <xf numFmtId="0" fontId="21" fillId="0" borderId="22" xfId="61" applyFont="1" applyBorder="1" applyAlignment="1">
      <alignment horizontal="distributed" vertical="center"/>
      <protection/>
    </xf>
    <xf numFmtId="0" fontId="21" fillId="0" borderId="51" xfId="61" applyFont="1" applyBorder="1" applyAlignment="1">
      <alignment horizontal="distributed" vertical="center"/>
      <protection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9" fillId="0" borderId="23" xfId="61" applyFont="1" applyBorder="1" applyAlignment="1">
      <alignment horizontal="distributed" vertical="center"/>
      <protection/>
    </xf>
    <xf numFmtId="0" fontId="29" fillId="0" borderId="25" xfId="61" applyFont="1" applyBorder="1" applyAlignment="1">
      <alignment horizontal="distributed" vertical="center"/>
      <protection/>
    </xf>
    <xf numFmtId="0" fontId="32" fillId="0" borderId="0" xfId="61" applyFont="1" applyAlignment="1">
      <alignment horizontal="center" vertical="center"/>
      <protection/>
    </xf>
    <xf numFmtId="0" fontId="32" fillId="0" borderId="0" xfId="61" applyFont="1" applyAlignment="1">
      <alignment horizontal="left" vertical="center" wrapText="1"/>
      <protection/>
    </xf>
    <xf numFmtId="0" fontId="39" fillId="0" borderId="0" xfId="61" applyFont="1" applyAlignment="1">
      <alignment horizontal="center" vertical="top"/>
      <protection/>
    </xf>
    <xf numFmtId="0" fontId="28" fillId="0" borderId="0" xfId="61" applyFont="1" applyAlignment="1">
      <alignment horizontal="center"/>
      <protection/>
    </xf>
    <xf numFmtId="49" fontId="29" fillId="0" borderId="0" xfId="61" applyNumberFormat="1" applyFont="1" applyAlignment="1">
      <alignment horizontal="center" vertical="center"/>
      <protection/>
    </xf>
    <xf numFmtId="0" fontId="40" fillId="0" borderId="23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49" fontId="44" fillId="0" borderId="0" xfId="61" applyNumberFormat="1" applyFont="1" applyBorder="1" applyAlignment="1">
      <alignment horizontal="center" vertical="center"/>
      <protection/>
    </xf>
    <xf numFmtId="0" fontId="40" fillId="0" borderId="41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49" fontId="29" fillId="0" borderId="48" xfId="61" applyNumberFormat="1" applyFont="1" applyBorder="1" applyAlignment="1">
      <alignment horizontal="center" vertical="center"/>
      <protection/>
    </xf>
    <xf numFmtId="49" fontId="29" fillId="0" borderId="0" xfId="61" applyNumberFormat="1" applyFont="1" applyAlignment="1">
      <alignment horizontal="distributed" vertical="center"/>
      <protection/>
    </xf>
    <xf numFmtId="49" fontId="33" fillId="0" borderId="0" xfId="61" applyNumberFormat="1" applyFont="1" applyBorder="1" applyAlignment="1">
      <alignment horizontal="center" vertical="center"/>
      <protection/>
    </xf>
    <xf numFmtId="49" fontId="29" fillId="0" borderId="27" xfId="61" applyNumberFormat="1" applyFont="1" applyBorder="1" applyAlignment="1">
      <alignment horizontal="center" vertical="center"/>
      <protection/>
    </xf>
    <xf numFmtId="0" fontId="40" fillId="0" borderId="41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0" fillId="0" borderId="42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49" fontId="29" fillId="0" borderId="0" xfId="61" applyNumberFormat="1" applyFont="1" applyBorder="1" applyAlignment="1">
      <alignment horizontal="center" vertical="center"/>
      <protection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27" fillId="0" borderId="0" xfId="61" applyFont="1" applyAlignment="1">
      <alignment horizontal="left" vertical="center"/>
      <protection/>
    </xf>
    <xf numFmtId="0" fontId="21" fillId="0" borderId="0" xfId="61" applyFont="1" applyAlignment="1">
      <alignment horizontal="left" vertical="center" shrinkToFit="1"/>
      <protection/>
    </xf>
    <xf numFmtId="0" fontId="21" fillId="0" borderId="10" xfId="61" applyFont="1" applyBorder="1" applyAlignment="1">
      <alignment horizontal="distributed" vertical="center"/>
      <protection/>
    </xf>
    <xf numFmtId="0" fontId="21" fillId="0" borderId="10" xfId="61" applyFont="1" applyBorder="1" applyAlignment="1">
      <alignment horizontal="distributed" vertical="center"/>
      <protection/>
    </xf>
    <xf numFmtId="0" fontId="29" fillId="0" borderId="41" xfId="61" applyFont="1" applyBorder="1" applyAlignment="1">
      <alignment horizontal="distributed" vertical="center"/>
      <protection/>
    </xf>
    <xf numFmtId="0" fontId="29" fillId="0" borderId="44" xfId="61" applyFont="1" applyBorder="1" applyAlignment="1">
      <alignment horizontal="distributed" vertical="center"/>
      <protection/>
    </xf>
    <xf numFmtId="176" fontId="27" fillId="0" borderId="0" xfId="61" applyNumberFormat="1" applyFont="1" applyAlignment="1">
      <alignment horizontal="center" vertical="center"/>
      <protection/>
    </xf>
    <xf numFmtId="0" fontId="31" fillId="0" borderId="22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6" xfId="61" applyFont="1" applyBorder="1" applyAlignment="1">
      <alignment horizontal="distributed" vertical="center" shrinkToFit="1"/>
      <protection/>
    </xf>
    <xf numFmtId="0" fontId="31" fillId="0" borderId="28" xfId="61" applyFont="1" applyBorder="1" applyAlignment="1">
      <alignment horizontal="distributed" vertical="center" shrinkToFit="1"/>
      <protection/>
    </xf>
    <xf numFmtId="0" fontId="21" fillId="0" borderId="22" xfId="61" applyFont="1" applyBorder="1" applyAlignment="1">
      <alignment horizontal="distributed" vertical="center" shrinkToFit="1"/>
      <protection/>
    </xf>
    <xf numFmtId="0" fontId="21" fillId="0" borderId="51" xfId="61" applyFont="1" applyBorder="1" applyAlignment="1">
      <alignment horizontal="distributed" vertical="center" shrinkToFi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13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49" fontId="27" fillId="0" borderId="0" xfId="61" applyNumberFormat="1" applyFont="1" applyAlignment="1">
      <alignment horizontal="distributed" vertical="center"/>
      <protection/>
    </xf>
    <xf numFmtId="49" fontId="32" fillId="0" borderId="0" xfId="61" applyNumberFormat="1" applyFont="1" applyAlignment="1">
      <alignment horizontal="center" vertical="center"/>
      <protection/>
    </xf>
    <xf numFmtId="0" fontId="21" fillId="0" borderId="22" xfId="61" applyFont="1" applyBorder="1" applyAlignment="1">
      <alignment horizontal="distributed" vertical="center"/>
      <protection/>
    </xf>
    <xf numFmtId="0" fontId="21" fillId="0" borderId="51" xfId="61" applyFont="1" applyBorder="1" applyAlignment="1">
      <alignment horizontal="distributed" vertical="center"/>
      <protection/>
    </xf>
    <xf numFmtId="0" fontId="33" fillId="0" borderId="0" xfId="61" applyFont="1" applyBorder="1" applyAlignment="1">
      <alignment horizontal="center" vertical="center"/>
      <protection/>
    </xf>
    <xf numFmtId="49" fontId="27" fillId="0" borderId="0" xfId="61" applyNumberFormat="1" applyFont="1" applyAlignment="1">
      <alignment horizontal="center" vertical="center"/>
      <protection/>
    </xf>
    <xf numFmtId="0" fontId="21" fillId="0" borderId="22" xfId="61" applyFont="1" applyBorder="1" applyAlignment="1">
      <alignment horizontal="distributed" vertical="center" shrinkToFit="1"/>
      <protection/>
    </xf>
    <xf numFmtId="0" fontId="21" fillId="0" borderId="51" xfId="61" applyFont="1" applyBorder="1" applyAlignment="1">
      <alignment horizontal="distributed" vertical="center" shrinkToFit="1"/>
      <protection/>
    </xf>
    <xf numFmtId="176" fontId="27" fillId="0" borderId="0" xfId="61" applyNumberFormat="1" applyFont="1" applyAlignment="1">
      <alignment horizontal="distributed" vertical="center"/>
      <protection/>
    </xf>
    <xf numFmtId="0" fontId="29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9" fillId="0" borderId="0" xfId="61" applyFont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61" applyFont="1" applyAlignment="1">
      <alignment horizontal="left" vertical="center"/>
      <protection/>
    </xf>
    <xf numFmtId="0" fontId="29" fillId="0" borderId="0" xfId="61" applyFont="1" applyAlignment="1">
      <alignment horizontal="distributed" vertical="center"/>
      <protection/>
    </xf>
    <xf numFmtId="0" fontId="32" fillId="0" borderId="0" xfId="0" applyFont="1" applyBorder="1" applyAlignment="1">
      <alignment horizontal="distributed" vertical="center" wrapText="1"/>
    </xf>
    <xf numFmtId="0" fontId="28" fillId="0" borderId="0" xfId="61" applyFont="1" applyAlignment="1">
      <alignment horizontal="left"/>
      <protection/>
    </xf>
    <xf numFmtId="0" fontId="0" fillId="0" borderId="0" xfId="0" applyFont="1" applyAlignment="1">
      <alignment vertical="center"/>
    </xf>
    <xf numFmtId="0" fontId="40" fillId="0" borderId="55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distributed" vertical="center"/>
    </xf>
    <xf numFmtId="0" fontId="40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distributed" vertical="center"/>
    </xf>
    <xf numFmtId="0" fontId="40" fillId="0" borderId="18" xfId="0" applyFont="1" applyBorder="1" applyAlignment="1">
      <alignment horizontal="distributed" vertical="center"/>
    </xf>
    <xf numFmtId="0" fontId="40" fillId="0" borderId="35" xfId="0" applyFont="1" applyBorder="1" applyAlignment="1">
      <alignment horizontal="distributed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0" fillId="0" borderId="21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8近畿高校ドロー男Ｓ作業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0;&#22269;&#31169;&#23398;&#12486;&#12491;&#12473;&#22823;&#20250;\&#65320;&#65298;&#65303;&#24180;\&#20013;&#23398;&#26657;&#12503;&#12525;&#12464;&#12521;&#12512;\&#65320;&#65298;&#65303;&#12288;&#20840;&#22269;&#31169;&#31435;&#20013;&#23398;&#26657;&#12486;&#12491;&#12473;&#36984;&#25163;&#27177;&#22243;&#20307;&#12489;&#12525;&#12540;&#65288;&#30007;&#2289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0;&#22269;&#31169;&#23398;&#12486;&#12491;&#12473;&#22823;&#20250;\&#65320;&#65298;&#65303;&#24180;\&#20013;&#23398;&#26657;&#12503;&#12525;&#12464;&#12521;&#12512;\&#65320;&#65298;&#65303;%20&#20840;&#22269;&#31169;&#31435;&#20013;&#23398;&#26657;&#12486;&#12491;&#12473;&#36984;&#25163;&#27177;&#12471;&#12531;&#12464;&#12523;&#12473;&#32068;&#21512;&#12379;&#65288;&#30007;&#228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団本トーナメント・コンソレ"/>
      <sheetName val="女団本トーナメント・コンソレ"/>
      <sheetName val="男女出場校リスト"/>
      <sheetName val="団体登録選手"/>
    </sheetNames>
    <sheetDataSet>
      <sheetData sheetId="2">
        <row r="3">
          <cell r="B3">
            <v>1</v>
          </cell>
          <cell r="C3" t="str">
            <v>岩手</v>
          </cell>
          <cell r="E3">
            <v>2</v>
          </cell>
          <cell r="F3" t="str">
            <v>東　北</v>
          </cell>
          <cell r="G3">
            <v>4</v>
          </cell>
          <cell r="H3" t="str">
            <v>岩　手</v>
          </cell>
        </row>
        <row r="4">
          <cell r="B4">
            <v>2</v>
          </cell>
          <cell r="C4" t="str">
            <v>茗渓学園</v>
          </cell>
          <cell r="E4">
            <v>3</v>
          </cell>
          <cell r="F4" t="str">
            <v>北関東</v>
          </cell>
          <cell r="G4">
            <v>8</v>
          </cell>
          <cell r="H4" t="str">
            <v>茨城</v>
          </cell>
        </row>
        <row r="5">
          <cell r="B5">
            <v>3</v>
          </cell>
          <cell r="C5" t="str">
            <v>立教新座</v>
          </cell>
          <cell r="E5">
            <v>3</v>
          </cell>
          <cell r="F5" t="str">
            <v>北関東</v>
          </cell>
          <cell r="G5">
            <v>10</v>
          </cell>
          <cell r="H5" t="str">
            <v>埼玉</v>
          </cell>
        </row>
        <row r="6">
          <cell r="B6">
            <v>4</v>
          </cell>
          <cell r="C6" t="str">
            <v>明大付明治</v>
          </cell>
          <cell r="E6">
            <v>4</v>
          </cell>
          <cell r="F6" t="str">
            <v>南関東</v>
          </cell>
          <cell r="G6">
            <v>13</v>
          </cell>
          <cell r="H6" t="str">
            <v>東京</v>
          </cell>
        </row>
        <row r="7">
          <cell r="B7">
            <v>5</v>
          </cell>
          <cell r="C7" t="str">
            <v>かえつ有明</v>
          </cell>
          <cell r="E7">
            <v>4</v>
          </cell>
          <cell r="F7" t="str">
            <v>南関東</v>
          </cell>
          <cell r="G7">
            <v>13</v>
          </cell>
          <cell r="H7" t="str">
            <v>東京</v>
          </cell>
        </row>
        <row r="8">
          <cell r="B8">
            <v>6</v>
          </cell>
          <cell r="C8" t="str">
            <v>サレジオ学院</v>
          </cell>
          <cell r="E8">
            <v>4</v>
          </cell>
          <cell r="F8" t="str">
            <v>南関東</v>
          </cell>
          <cell r="G8">
            <v>14</v>
          </cell>
          <cell r="H8" t="str">
            <v>神奈川</v>
          </cell>
        </row>
        <row r="9">
          <cell r="B9">
            <v>7</v>
          </cell>
          <cell r="C9" t="str">
            <v>桐蔭学園</v>
          </cell>
          <cell r="E9">
            <v>4</v>
          </cell>
          <cell r="F9" t="str">
            <v>南関東</v>
          </cell>
          <cell r="G9">
            <v>14</v>
          </cell>
          <cell r="H9" t="str">
            <v>神奈川</v>
          </cell>
        </row>
        <row r="10">
          <cell r="B10">
            <v>8</v>
          </cell>
          <cell r="C10" t="str">
            <v>慶応湘南藤沢</v>
          </cell>
          <cell r="E10">
            <v>4</v>
          </cell>
          <cell r="F10" t="str">
            <v>南関東</v>
          </cell>
          <cell r="G10">
            <v>14</v>
          </cell>
          <cell r="H10" t="str">
            <v>神奈川</v>
          </cell>
        </row>
        <row r="11">
          <cell r="B11">
            <v>9</v>
          </cell>
          <cell r="C11" t="str">
            <v>静岡聖光学院</v>
          </cell>
          <cell r="E11">
            <v>5</v>
          </cell>
          <cell r="F11" t="str">
            <v>東  海</v>
          </cell>
          <cell r="G11">
            <v>15</v>
          </cell>
          <cell r="H11" t="str">
            <v>静岡</v>
          </cell>
        </row>
        <row r="12">
          <cell r="B12">
            <v>10</v>
          </cell>
          <cell r="C12" t="str">
            <v>海星</v>
          </cell>
          <cell r="E12">
            <v>5</v>
          </cell>
          <cell r="F12" t="str">
            <v>東  海</v>
          </cell>
          <cell r="G12">
            <v>17</v>
          </cell>
          <cell r="H12" t="str">
            <v>三重</v>
          </cell>
        </row>
        <row r="13">
          <cell r="B13">
            <v>11</v>
          </cell>
          <cell r="C13" t="str">
            <v>甲南</v>
          </cell>
          <cell r="E13">
            <v>7</v>
          </cell>
          <cell r="F13" t="str">
            <v>近　畿</v>
          </cell>
          <cell r="G13">
            <v>23</v>
          </cell>
          <cell r="H13" t="str">
            <v>兵庫</v>
          </cell>
        </row>
        <row r="14">
          <cell r="B14">
            <v>12</v>
          </cell>
          <cell r="C14" t="str">
            <v>清教学園</v>
          </cell>
          <cell r="E14">
            <v>7</v>
          </cell>
          <cell r="F14" t="str">
            <v>近　畿</v>
          </cell>
          <cell r="G14">
            <v>22</v>
          </cell>
          <cell r="H14" t="str">
            <v>大阪</v>
          </cell>
        </row>
        <row r="15">
          <cell r="B15">
            <v>13</v>
          </cell>
          <cell r="C15" t="str">
            <v>灘</v>
          </cell>
          <cell r="E15">
            <v>7</v>
          </cell>
          <cell r="F15" t="str">
            <v>近　畿</v>
          </cell>
          <cell r="G15">
            <v>23</v>
          </cell>
          <cell r="H15" t="str">
            <v>兵庫</v>
          </cell>
        </row>
        <row r="16">
          <cell r="B16">
            <v>14</v>
          </cell>
          <cell r="C16" t="str">
            <v>光泉</v>
          </cell>
          <cell r="E16">
            <v>7</v>
          </cell>
          <cell r="F16" t="str">
            <v>近　畿</v>
          </cell>
          <cell r="G16">
            <v>20</v>
          </cell>
          <cell r="H16" t="str">
            <v>滋賀</v>
          </cell>
        </row>
        <row r="17">
          <cell r="B17">
            <v>15</v>
          </cell>
          <cell r="C17" t="str">
            <v>今治明徳</v>
          </cell>
          <cell r="E17">
            <v>9</v>
          </cell>
          <cell r="F17" t="str">
            <v>四　国</v>
          </cell>
          <cell r="G17">
            <v>27</v>
          </cell>
          <cell r="H17" t="str">
            <v>愛媛</v>
          </cell>
        </row>
        <row r="18">
          <cell r="B18">
            <v>16</v>
          </cell>
          <cell r="C18" t="str">
            <v>筑陽学園</v>
          </cell>
          <cell r="E18">
            <v>10</v>
          </cell>
          <cell r="F18" t="str">
            <v>九　州</v>
          </cell>
          <cell r="G18">
            <v>28</v>
          </cell>
          <cell r="H18" t="str">
            <v>福岡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Ｓ"/>
      <sheetName val="男コンソレ"/>
      <sheetName val="女Ｓ"/>
      <sheetName val="女コンソレ"/>
      <sheetName val="男Ｓ女Ｓリスト"/>
    </sheetNames>
    <sheetDataSet>
      <sheetData sheetId="4">
        <row r="3">
          <cell r="B3">
            <v>1</v>
          </cell>
          <cell r="C3" t="str">
            <v>戸塚  聖晟</v>
          </cell>
          <cell r="D3" t="str">
            <v>①</v>
          </cell>
          <cell r="F3">
            <v>2</v>
          </cell>
          <cell r="G3" t="str">
            <v>東　北</v>
          </cell>
          <cell r="H3" t="str">
            <v>岩手</v>
          </cell>
        </row>
        <row r="4">
          <cell r="B4">
            <v>2</v>
          </cell>
          <cell r="C4" t="str">
            <v>内川  聖也</v>
          </cell>
          <cell r="D4" t="str">
            <v>①</v>
          </cell>
          <cell r="F4">
            <v>2</v>
          </cell>
          <cell r="G4" t="str">
            <v>東　北</v>
          </cell>
          <cell r="H4" t="str">
            <v>岩手</v>
          </cell>
        </row>
        <row r="5">
          <cell r="B5">
            <v>3</v>
          </cell>
          <cell r="C5" t="str">
            <v>土肥  朋暉</v>
          </cell>
          <cell r="D5" t="str">
            <v>②</v>
          </cell>
          <cell r="E5">
            <v>347</v>
          </cell>
          <cell r="F5">
            <v>3</v>
          </cell>
          <cell r="G5" t="str">
            <v>北関東</v>
          </cell>
          <cell r="H5" t="str">
            <v>茨城</v>
          </cell>
        </row>
        <row r="6">
          <cell r="B6">
            <v>4</v>
          </cell>
          <cell r="C6" t="str">
            <v>土肥  幸暉</v>
          </cell>
          <cell r="D6" t="str">
            <v>②</v>
          </cell>
          <cell r="E6">
            <v>315</v>
          </cell>
          <cell r="F6">
            <v>3</v>
          </cell>
          <cell r="G6" t="str">
            <v>北関東</v>
          </cell>
          <cell r="H6" t="str">
            <v>茨城</v>
          </cell>
        </row>
        <row r="7">
          <cell r="B7">
            <v>5</v>
          </cell>
          <cell r="C7" t="str">
            <v>毛利  優太</v>
          </cell>
          <cell r="D7" t="str">
            <v>①</v>
          </cell>
          <cell r="E7">
            <v>96</v>
          </cell>
          <cell r="F7">
            <v>3</v>
          </cell>
          <cell r="G7" t="str">
            <v>北関東</v>
          </cell>
          <cell r="H7" t="str">
            <v>埼玉</v>
          </cell>
        </row>
        <row r="8">
          <cell r="B8">
            <v>6</v>
          </cell>
          <cell r="C8" t="str">
            <v>浅海  東吾</v>
          </cell>
          <cell r="D8" t="str">
            <v>①</v>
          </cell>
          <cell r="E8">
            <v>73</v>
          </cell>
          <cell r="F8">
            <v>3</v>
          </cell>
          <cell r="G8" t="str">
            <v>北関東</v>
          </cell>
          <cell r="H8" t="str">
            <v>埼玉</v>
          </cell>
        </row>
        <row r="9">
          <cell r="B9">
            <v>7</v>
          </cell>
          <cell r="C9" t="str">
            <v>星川光太朗</v>
          </cell>
          <cell r="D9" t="str">
            <v>①</v>
          </cell>
          <cell r="E9">
            <v>105</v>
          </cell>
          <cell r="F9">
            <v>4</v>
          </cell>
          <cell r="G9" t="str">
            <v>南関東</v>
          </cell>
          <cell r="H9" t="str">
            <v>東京</v>
          </cell>
        </row>
        <row r="10">
          <cell r="B10">
            <v>8</v>
          </cell>
          <cell r="C10" t="str">
            <v>田坂  優樹</v>
          </cell>
          <cell r="D10" t="str">
            <v>②</v>
          </cell>
          <cell r="E10">
            <v>0</v>
          </cell>
          <cell r="F10">
            <v>4</v>
          </cell>
          <cell r="G10" t="str">
            <v>南関東</v>
          </cell>
          <cell r="H10" t="str">
            <v>東京</v>
          </cell>
        </row>
        <row r="11">
          <cell r="B11">
            <v>9</v>
          </cell>
          <cell r="C11" t="str">
            <v>西野  大成</v>
          </cell>
          <cell r="D11" t="str">
            <v>②</v>
          </cell>
          <cell r="E11">
            <v>224</v>
          </cell>
          <cell r="F11">
            <v>4</v>
          </cell>
          <cell r="G11" t="str">
            <v>南関東</v>
          </cell>
          <cell r="H11" t="str">
            <v>東京</v>
          </cell>
        </row>
        <row r="12">
          <cell r="B12">
            <v>10</v>
          </cell>
          <cell r="C12" t="str">
            <v>八幡　　　諒</v>
          </cell>
          <cell r="D12" t="str">
            <v>①</v>
          </cell>
          <cell r="E12">
            <v>170</v>
          </cell>
          <cell r="F12">
            <v>4</v>
          </cell>
          <cell r="G12" t="str">
            <v>南関東</v>
          </cell>
          <cell r="H12" t="str">
            <v>東京</v>
          </cell>
        </row>
        <row r="13">
          <cell r="B13">
            <v>11</v>
          </cell>
          <cell r="C13" t="str">
            <v>米谷　真樹</v>
          </cell>
          <cell r="D13" t="str">
            <v>②</v>
          </cell>
          <cell r="E13">
            <v>222</v>
          </cell>
          <cell r="F13">
            <v>4</v>
          </cell>
          <cell r="G13" t="str">
            <v>南関東</v>
          </cell>
          <cell r="H13" t="str">
            <v>神奈川</v>
          </cell>
        </row>
        <row r="14">
          <cell r="B14">
            <v>12</v>
          </cell>
          <cell r="C14" t="str">
            <v>長谷部達哉</v>
          </cell>
          <cell r="D14" t="str">
            <v>②</v>
          </cell>
          <cell r="E14">
            <v>83</v>
          </cell>
          <cell r="F14">
            <v>4</v>
          </cell>
          <cell r="G14" t="str">
            <v>南関東</v>
          </cell>
          <cell r="H14" t="str">
            <v>神奈川</v>
          </cell>
        </row>
        <row r="15">
          <cell r="B15">
            <v>13</v>
          </cell>
          <cell r="C15" t="str">
            <v>髙橋  理揮</v>
          </cell>
          <cell r="D15" t="str">
            <v>①</v>
          </cell>
          <cell r="E15">
            <v>94</v>
          </cell>
          <cell r="F15">
            <v>4</v>
          </cell>
          <cell r="G15" t="str">
            <v>南関東</v>
          </cell>
          <cell r="H15" t="str">
            <v>神奈川</v>
          </cell>
        </row>
        <row r="16">
          <cell r="B16">
            <v>14</v>
          </cell>
          <cell r="C16" t="str">
            <v>田邉荘一郎</v>
          </cell>
          <cell r="D16" t="str">
            <v>②</v>
          </cell>
          <cell r="E16">
            <v>35</v>
          </cell>
          <cell r="F16">
            <v>4</v>
          </cell>
          <cell r="G16" t="str">
            <v>南関東</v>
          </cell>
          <cell r="H16" t="str">
            <v>神奈川</v>
          </cell>
        </row>
        <row r="17">
          <cell r="B17">
            <v>15</v>
          </cell>
          <cell r="C17" t="str">
            <v>中村光太郎</v>
          </cell>
          <cell r="D17" t="str">
            <v>②</v>
          </cell>
          <cell r="E17">
            <v>92</v>
          </cell>
          <cell r="F17">
            <v>4</v>
          </cell>
          <cell r="G17" t="str">
            <v>南関東</v>
          </cell>
          <cell r="H17" t="str">
            <v>神奈川</v>
          </cell>
        </row>
        <row r="18">
          <cell r="B18">
            <v>16</v>
          </cell>
          <cell r="C18" t="str">
            <v>神田  喜慧</v>
          </cell>
          <cell r="D18" t="str">
            <v>②</v>
          </cell>
          <cell r="E18">
            <v>33</v>
          </cell>
          <cell r="F18">
            <v>4</v>
          </cell>
          <cell r="G18" t="str">
            <v>南関東</v>
          </cell>
          <cell r="H18" t="str">
            <v>神奈川</v>
          </cell>
        </row>
        <row r="19">
          <cell r="B19">
            <v>17</v>
          </cell>
          <cell r="C19" t="str">
            <v>古牧  卓真</v>
          </cell>
          <cell r="D19" t="str">
            <v>①</v>
          </cell>
          <cell r="F19">
            <v>5</v>
          </cell>
          <cell r="G19" t="str">
            <v>東  海</v>
          </cell>
          <cell r="H19" t="str">
            <v>静岡</v>
          </cell>
        </row>
        <row r="20">
          <cell r="B20">
            <v>18</v>
          </cell>
          <cell r="C20" t="str">
            <v>荻上  真也</v>
          </cell>
          <cell r="D20" t="str">
            <v>②</v>
          </cell>
          <cell r="F20">
            <v>5</v>
          </cell>
          <cell r="G20" t="str">
            <v>東  海</v>
          </cell>
          <cell r="H20" t="str">
            <v>静岡</v>
          </cell>
        </row>
        <row r="21">
          <cell r="B21">
            <v>19</v>
          </cell>
          <cell r="C21" t="str">
            <v>三浦  凌平</v>
          </cell>
          <cell r="D21" t="str">
            <v>②</v>
          </cell>
          <cell r="F21">
            <v>5</v>
          </cell>
          <cell r="G21" t="str">
            <v>東  海</v>
          </cell>
          <cell r="H21" t="str">
            <v>三重</v>
          </cell>
        </row>
        <row r="22">
          <cell r="B22">
            <v>20</v>
          </cell>
          <cell r="C22" t="str">
            <v>森 　  光平</v>
          </cell>
          <cell r="D22" t="str">
            <v>②</v>
          </cell>
          <cell r="F22">
            <v>5</v>
          </cell>
          <cell r="G22" t="str">
            <v>東  海</v>
          </cell>
          <cell r="H22" t="str">
            <v>三重</v>
          </cell>
        </row>
        <row r="23">
          <cell r="B23">
            <v>21</v>
          </cell>
          <cell r="C23" t="str">
            <v>森田　篤郎</v>
          </cell>
          <cell r="D23" t="str">
            <v>①</v>
          </cell>
          <cell r="E23">
            <v>46.4</v>
          </cell>
          <cell r="F23">
            <v>7</v>
          </cell>
          <cell r="G23" t="str">
            <v>近　畿</v>
          </cell>
          <cell r="H23" t="str">
            <v>兵庫</v>
          </cell>
        </row>
        <row r="24">
          <cell r="B24">
            <v>22</v>
          </cell>
          <cell r="C24" t="str">
            <v>西村  瑛人</v>
          </cell>
          <cell r="D24" t="str">
            <v>②</v>
          </cell>
          <cell r="E24">
            <v>23.2</v>
          </cell>
          <cell r="F24">
            <v>7</v>
          </cell>
          <cell r="G24" t="str">
            <v>近　畿</v>
          </cell>
          <cell r="H24" t="str">
            <v>兵庫</v>
          </cell>
        </row>
        <row r="25">
          <cell r="B25">
            <v>23</v>
          </cell>
          <cell r="C25" t="str">
            <v>松井  　 渉</v>
          </cell>
          <cell r="D25" t="str">
            <v>②</v>
          </cell>
          <cell r="E25">
            <v>6</v>
          </cell>
          <cell r="F25">
            <v>7</v>
          </cell>
          <cell r="G25" t="str">
            <v>近　畿</v>
          </cell>
          <cell r="H25" t="str">
            <v>大阪</v>
          </cell>
        </row>
        <row r="26">
          <cell r="B26">
            <v>24</v>
          </cell>
          <cell r="C26" t="str">
            <v>岡本純之介</v>
          </cell>
          <cell r="D26" t="str">
            <v>②</v>
          </cell>
          <cell r="E26">
            <v>1.25</v>
          </cell>
          <cell r="F26">
            <v>7</v>
          </cell>
          <cell r="G26" t="str">
            <v>近　畿</v>
          </cell>
          <cell r="H26" t="str">
            <v>大阪</v>
          </cell>
        </row>
        <row r="27">
          <cell r="B27">
            <v>25</v>
          </cell>
          <cell r="C27" t="str">
            <v>山科  大登</v>
          </cell>
          <cell r="D27" t="str">
            <v>①</v>
          </cell>
          <cell r="E27">
            <v>2.42</v>
          </cell>
          <cell r="F27">
            <v>7</v>
          </cell>
          <cell r="G27" t="str">
            <v>近　畿</v>
          </cell>
          <cell r="H27" t="str">
            <v>兵庫</v>
          </cell>
        </row>
        <row r="28">
          <cell r="B28">
            <v>26</v>
          </cell>
          <cell r="C28" t="str">
            <v>塚田   　棟</v>
          </cell>
          <cell r="D28" t="str">
            <v>②</v>
          </cell>
          <cell r="E28">
            <v>0.25</v>
          </cell>
          <cell r="F28">
            <v>7</v>
          </cell>
          <cell r="G28" t="str">
            <v>近　畿</v>
          </cell>
          <cell r="H28" t="str">
            <v>兵庫</v>
          </cell>
        </row>
        <row r="29">
          <cell r="B29">
            <v>27</v>
          </cell>
          <cell r="C29" t="str">
            <v>中村  光希</v>
          </cell>
          <cell r="D29" t="str">
            <v>②</v>
          </cell>
          <cell r="E29">
            <v>29.1</v>
          </cell>
          <cell r="F29">
            <v>7</v>
          </cell>
          <cell r="G29" t="str">
            <v>近　畿</v>
          </cell>
          <cell r="H29" t="str">
            <v>滋賀</v>
          </cell>
        </row>
        <row r="30">
          <cell r="B30">
            <v>28</v>
          </cell>
          <cell r="C30" t="str">
            <v>新井  美栄</v>
          </cell>
          <cell r="D30" t="str">
            <v>②</v>
          </cell>
          <cell r="E30">
            <v>29.1</v>
          </cell>
          <cell r="F30">
            <v>7</v>
          </cell>
          <cell r="G30" t="str">
            <v>近　畿</v>
          </cell>
          <cell r="H30" t="str">
            <v>滋賀</v>
          </cell>
        </row>
        <row r="31">
          <cell r="B31">
            <v>29</v>
          </cell>
          <cell r="C31" t="str">
            <v>白石  治都</v>
          </cell>
          <cell r="D31" t="str">
            <v>②</v>
          </cell>
          <cell r="F31">
            <v>9</v>
          </cell>
          <cell r="G31" t="str">
            <v>四　国</v>
          </cell>
          <cell r="H31" t="str">
            <v>愛媛</v>
          </cell>
        </row>
        <row r="32">
          <cell r="B32">
            <v>30</v>
          </cell>
          <cell r="C32" t="str">
            <v>山田  祥明</v>
          </cell>
          <cell r="D32" t="str">
            <v>①</v>
          </cell>
          <cell r="F32">
            <v>9</v>
          </cell>
          <cell r="G32" t="str">
            <v>四　国</v>
          </cell>
          <cell r="H32" t="str">
            <v>愛媛</v>
          </cell>
        </row>
        <row r="33">
          <cell r="B33">
            <v>31</v>
          </cell>
          <cell r="C33" t="str">
            <v>本嶋  風太</v>
          </cell>
          <cell r="D33" t="str">
            <v>②</v>
          </cell>
          <cell r="F33">
            <v>10</v>
          </cell>
          <cell r="G33" t="str">
            <v>九　州</v>
          </cell>
          <cell r="H33" t="str">
            <v>福岡</v>
          </cell>
        </row>
        <row r="34">
          <cell r="B34">
            <v>32</v>
          </cell>
          <cell r="C34" t="str">
            <v>梁瀬  大輔</v>
          </cell>
          <cell r="D34" t="str">
            <v>②</v>
          </cell>
          <cell r="F34">
            <v>10</v>
          </cell>
          <cell r="G34" t="str">
            <v>九　州</v>
          </cell>
          <cell r="H34" t="str">
            <v>福岡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tabSelected="1" zoomScale="50" zoomScaleNormal="50" zoomScaleSheetLayoutView="100" zoomScalePageLayoutView="0" workbookViewId="0" topLeftCell="A1">
      <selection activeCell="AH15" sqref="AH15"/>
    </sheetView>
  </sheetViews>
  <sheetFormatPr defaultColWidth="9.00390625" defaultRowHeight="13.5"/>
  <cols>
    <col min="1" max="1" width="6.50390625" style="2" customWidth="1"/>
    <col min="2" max="2" width="7.00390625" style="2" hidden="1" customWidth="1"/>
    <col min="3" max="3" width="20.75390625" style="30" customWidth="1"/>
    <col min="4" max="4" width="5.25390625" style="34" customWidth="1"/>
    <col min="5" max="5" width="1.75390625" style="2" customWidth="1"/>
    <col min="6" max="6" width="13.875" style="8" customWidth="1"/>
    <col min="7" max="7" width="2.375" style="8" customWidth="1"/>
    <col min="8" max="8" width="20.75390625" style="1" customWidth="1"/>
    <col min="9" max="9" width="2.00390625" style="33" customWidth="1"/>
    <col min="10" max="10" width="5.625" style="56" customWidth="1"/>
    <col min="11" max="20" width="5.625" style="2" customWidth="1"/>
    <col min="21" max="21" width="5.625" style="56" customWidth="1"/>
    <col min="22" max="22" width="20.625" style="2" customWidth="1"/>
    <col min="23" max="23" width="5.25390625" style="34" customWidth="1"/>
    <col min="24" max="24" width="2.00390625" style="2" customWidth="1"/>
    <col min="25" max="25" width="13.875" style="8" customWidth="1"/>
    <col min="26" max="26" width="2.375" style="8" customWidth="1"/>
    <col min="27" max="27" width="20.75390625" style="2" customWidth="1"/>
    <col min="28" max="29" width="2.00390625" style="2" customWidth="1"/>
    <col min="30" max="30" width="6.50390625" style="2" customWidth="1"/>
    <col min="31" max="31" width="6.50390625" style="51" hidden="1" customWidth="1"/>
    <col min="32" max="32" width="2.75390625" style="2" customWidth="1"/>
    <col min="33" max="33" width="10.00390625" style="2" customWidth="1"/>
    <col min="34" max="34" width="24.00390625" style="2" customWidth="1"/>
    <col min="35" max="36" width="9.00390625" style="2" customWidth="1"/>
    <col min="37" max="37" width="29.25390625" style="2" customWidth="1"/>
    <col min="38" max="38" width="9.00390625" style="2" bestFit="1" customWidth="1"/>
    <col min="39" max="16384" width="9.00390625" style="2" customWidth="1"/>
  </cols>
  <sheetData>
    <row r="1" spans="1:30" ht="66" customHeight="1">
      <c r="A1" s="1" t="s">
        <v>0</v>
      </c>
      <c r="B1" s="1"/>
      <c r="C1" s="500" t="s">
        <v>1077</v>
      </c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188"/>
      <c r="AD1" s="1"/>
    </row>
    <row r="2" spans="1:30" ht="37.5" customHeight="1">
      <c r="A2" s="501"/>
      <c r="B2" s="501"/>
      <c r="C2" s="501"/>
      <c r="D2" s="501"/>
      <c r="E2" s="55"/>
      <c r="F2" s="55"/>
      <c r="G2" s="55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38"/>
      <c r="V2" s="59"/>
      <c r="W2" s="59" t="s">
        <v>1078</v>
      </c>
      <c r="X2" s="59"/>
      <c r="Y2" s="59"/>
      <c r="Z2" s="59"/>
      <c r="AA2" s="59"/>
      <c r="AB2" s="210"/>
      <c r="AC2" s="210"/>
      <c r="AD2" s="210"/>
    </row>
    <row r="3" spans="1:37" ht="33" customHeight="1">
      <c r="A3" s="147" t="s">
        <v>13</v>
      </c>
      <c r="K3" s="31"/>
      <c r="L3" s="31"/>
      <c r="M3" s="31"/>
      <c r="N3" s="31"/>
      <c r="O3" s="31"/>
      <c r="P3" s="31"/>
      <c r="Q3" s="31"/>
      <c r="R3" s="31"/>
      <c r="S3" s="31"/>
      <c r="V3" s="61"/>
      <c r="W3" s="499" t="s">
        <v>76</v>
      </c>
      <c r="X3" s="499"/>
      <c r="Y3" s="499"/>
      <c r="Z3" s="499"/>
      <c r="AA3" s="499"/>
      <c r="AB3" s="499"/>
      <c r="AC3" s="211"/>
      <c r="AD3" s="209"/>
      <c r="AG3" s="62"/>
      <c r="AH3" s="63"/>
      <c r="AI3" s="63"/>
      <c r="AJ3" s="64"/>
      <c r="AK3" s="64"/>
    </row>
    <row r="4" spans="1:38" ht="24.75" customHeight="1">
      <c r="A4" s="467">
        <v>1</v>
      </c>
      <c r="B4" s="67">
        <v>36</v>
      </c>
      <c r="C4" s="470" t="str">
        <f>VLOOKUP(B4,'シングルス参加者リスト'!$B$3:$I$50,2)</f>
        <v>菊池　裕太</v>
      </c>
      <c r="D4" s="471" t="str">
        <f>VLOOKUP(B4,'シングルス参加者リスト'!$B$3:$I$50,3)</f>
        <v>②</v>
      </c>
      <c r="E4" s="462" t="s">
        <v>1</v>
      </c>
      <c r="F4" s="482" t="str">
        <f>VLOOKUP(B4,'シングルス参加者リスト'!$B$3:$I$50,6)&amp;"１"</f>
        <v>近畿１</v>
      </c>
      <c r="G4" s="465" t="s">
        <v>2</v>
      </c>
      <c r="H4" s="488" t="str">
        <f>VLOOKUP(B4,'シングルス参加者リスト'!$B$3:$I$50,8)</f>
        <v>相生学院</v>
      </c>
      <c r="I4" s="472" t="s">
        <v>3</v>
      </c>
      <c r="J4" s="71"/>
      <c r="K4" s="83"/>
      <c r="L4" s="72"/>
      <c r="M4" s="72"/>
      <c r="N4" s="72"/>
      <c r="O4" s="72"/>
      <c r="P4" s="72"/>
      <c r="Q4" s="72"/>
      <c r="R4" s="72"/>
      <c r="S4" s="72"/>
      <c r="T4" s="83"/>
      <c r="U4" s="35"/>
      <c r="V4" s="470" t="str">
        <f>VLOOKUP(AE4,'シングルス参加者リスト'!$B$3:$H$65,2)</f>
        <v>本田　柊哉</v>
      </c>
      <c r="W4" s="469" t="str">
        <f>VLOOKUP(AE4,'シングルス参加者リスト'!$B$3:$I$50,3)</f>
        <v>①</v>
      </c>
      <c r="X4" s="462" t="s">
        <v>1</v>
      </c>
      <c r="Y4" s="466" t="str">
        <f>VLOOKUP(AE4,'シングルス参加者リスト'!$B$3:$I$65,6)&amp;"１"</f>
        <v>四国１</v>
      </c>
      <c r="Z4" s="465" t="s">
        <v>2</v>
      </c>
      <c r="AA4" s="466" t="str">
        <f>VLOOKUP(AE4,'シングルス参加者リスト'!$B$3:$I$65,8)</f>
        <v>新田</v>
      </c>
      <c r="AB4" s="462" t="s">
        <v>14</v>
      </c>
      <c r="AC4" s="110"/>
      <c r="AD4" s="467">
        <v>25</v>
      </c>
      <c r="AE4" s="51">
        <v>41</v>
      </c>
      <c r="AG4" s="75"/>
      <c r="AJ4" s="76"/>
      <c r="AK4" s="77"/>
      <c r="AL4" s="78"/>
    </row>
    <row r="5" spans="1:38" ht="24.75" customHeight="1">
      <c r="A5" s="467"/>
      <c r="B5" s="67"/>
      <c r="C5" s="470"/>
      <c r="D5" s="471"/>
      <c r="E5" s="462"/>
      <c r="F5" s="482" t="e">
        <f>VLOOKUP(B5,'[2]男Ｓ女Ｓリスト'!$B$3:$H$45,5)&amp;" "&amp;"１"</f>
        <v>#N/A</v>
      </c>
      <c r="G5" s="465"/>
      <c r="H5" s="482"/>
      <c r="I5" s="472"/>
      <c r="J5" s="155"/>
      <c r="K5" s="86"/>
      <c r="L5" s="72"/>
      <c r="M5" s="72"/>
      <c r="N5" s="72"/>
      <c r="O5" s="72"/>
      <c r="P5" s="72"/>
      <c r="Q5" s="72"/>
      <c r="R5" s="72"/>
      <c r="S5" s="72"/>
      <c r="T5" s="88"/>
      <c r="U5" s="155"/>
      <c r="V5" s="470"/>
      <c r="W5" s="469"/>
      <c r="X5" s="462"/>
      <c r="Y5" s="466" t="e">
        <f>VLOOKUP(AE5,'[2]男Ｓ女Ｓリスト'!$B$3:$H$45,5)&amp;" "&amp;"１"</f>
        <v>#N/A</v>
      </c>
      <c r="Z5" s="465"/>
      <c r="AA5" s="466"/>
      <c r="AB5" s="462"/>
      <c r="AC5" s="110">
        <v>13</v>
      </c>
      <c r="AD5" s="467"/>
      <c r="AG5" s="75"/>
      <c r="AJ5" s="76"/>
      <c r="AK5" s="77"/>
      <c r="AL5" s="78"/>
    </row>
    <row r="6" spans="1:38" ht="24.75" customHeight="1">
      <c r="A6" s="467">
        <v>2</v>
      </c>
      <c r="B6" s="67">
        <v>21</v>
      </c>
      <c r="C6" s="469" t="str">
        <f>VLOOKUP(B6,'シングルス参加者リスト'!$B$3:$I$50,2)</f>
        <v>山口　雄矢</v>
      </c>
      <c r="D6" s="471" t="str">
        <f>VLOOKUP(B6,'シングルス参加者リスト'!$B$3:$I$50,3)</f>
        <v>②</v>
      </c>
      <c r="E6" s="462" t="s">
        <v>1</v>
      </c>
      <c r="F6" s="491" t="str">
        <f>VLOOKUP(B6,'シングルス参加者リスト'!$B$3:$I$50,6)</f>
        <v>東海</v>
      </c>
      <c r="G6" s="465" t="s">
        <v>2</v>
      </c>
      <c r="H6" s="468" t="str">
        <f>VLOOKUP(B6,'シングルス参加者リスト'!$B$3:$I$50,8)</f>
        <v>桜丘</v>
      </c>
      <c r="I6" s="472" t="s">
        <v>3</v>
      </c>
      <c r="J6" s="202"/>
      <c r="K6" s="79" t="s">
        <v>253</v>
      </c>
      <c r="L6" s="86"/>
      <c r="M6" s="72"/>
      <c r="N6" s="72"/>
      <c r="O6" s="72"/>
      <c r="P6" s="72"/>
      <c r="Q6" s="72"/>
      <c r="R6" s="72"/>
      <c r="S6" s="88"/>
      <c r="T6" s="82" t="s">
        <v>269</v>
      </c>
      <c r="U6" s="202"/>
      <c r="V6" s="469" t="str">
        <f>VLOOKUP(AE6,'シングルス参加者リスト'!$B$3:$I$50,2)</f>
        <v>近藤　健太</v>
      </c>
      <c r="W6" s="469" t="str">
        <f>VLOOKUP(AE6,'シングルス参加者リスト'!$B$3:$I$50,3)</f>
        <v>②</v>
      </c>
      <c r="X6" s="462" t="s">
        <v>1</v>
      </c>
      <c r="Y6" s="463" t="str">
        <f>VLOOKUP(AE6,'シングルス参加者リスト'!$B$3:$I$50,6)</f>
        <v>東京</v>
      </c>
      <c r="Z6" s="465" t="s">
        <v>2</v>
      </c>
      <c r="AA6" s="463" t="str">
        <f>VLOOKUP(AE6,'シングルス参加者リスト'!$B$3:$I$50,8)</f>
        <v>東海大菅生</v>
      </c>
      <c r="AB6" s="462" t="s">
        <v>14</v>
      </c>
      <c r="AC6" s="110"/>
      <c r="AD6" s="467">
        <v>26</v>
      </c>
      <c r="AE6" s="51">
        <v>17</v>
      </c>
      <c r="AF6" s="51"/>
      <c r="AG6" s="75"/>
      <c r="AJ6" s="76"/>
      <c r="AK6" s="77"/>
      <c r="AL6" s="78"/>
    </row>
    <row r="7" spans="1:38" ht="24.75" customHeight="1">
      <c r="A7" s="467"/>
      <c r="B7" s="67"/>
      <c r="C7" s="469"/>
      <c r="D7" s="471"/>
      <c r="E7" s="462"/>
      <c r="F7" s="491" t="e">
        <f>VLOOKUP(B7,'[2]男Ｓ女Ｓリスト'!$B$3:$H$45,5)&amp;" "&amp;"１"</f>
        <v>#N/A</v>
      </c>
      <c r="G7" s="465"/>
      <c r="H7" s="468"/>
      <c r="I7" s="472"/>
      <c r="J7" s="457" t="s">
        <v>36</v>
      </c>
      <c r="K7" s="192"/>
      <c r="L7" s="79"/>
      <c r="M7" s="72"/>
      <c r="N7" s="461" t="s">
        <v>345</v>
      </c>
      <c r="O7" s="461"/>
      <c r="P7" s="461"/>
      <c r="Q7" s="461"/>
      <c r="R7" s="72"/>
      <c r="S7" s="82"/>
      <c r="T7" s="193"/>
      <c r="U7" s="459" t="s">
        <v>239</v>
      </c>
      <c r="V7" s="469"/>
      <c r="W7" s="469"/>
      <c r="X7" s="462"/>
      <c r="Y7" s="463"/>
      <c r="Z7" s="465"/>
      <c r="AA7" s="463"/>
      <c r="AB7" s="462"/>
      <c r="AC7" s="110">
        <v>14</v>
      </c>
      <c r="AD7" s="467"/>
      <c r="AG7" s="75"/>
      <c r="AJ7" s="76"/>
      <c r="AK7" s="77"/>
      <c r="AL7" s="78"/>
    </row>
    <row r="8" spans="1:38" ht="24.75" customHeight="1">
      <c r="A8" s="467">
        <v>3</v>
      </c>
      <c r="B8" s="67">
        <v>42</v>
      </c>
      <c r="C8" s="469" t="str">
        <f>VLOOKUP(B8,'シングルス参加者リスト'!$B$3:$I$50,2)</f>
        <v>徳田　辰弥</v>
      </c>
      <c r="D8" s="471" t="str">
        <f>VLOOKUP(B8,'シングルス参加者リスト'!$B$3:$I$50,3)</f>
        <v>②</v>
      </c>
      <c r="E8" s="462" t="s">
        <v>1</v>
      </c>
      <c r="F8" s="491" t="str">
        <f>VLOOKUP(B8,'シングルス参加者リスト'!$B$3:$I$50,6)</f>
        <v>四国</v>
      </c>
      <c r="G8" s="465" t="s">
        <v>2</v>
      </c>
      <c r="H8" s="468" t="str">
        <f>VLOOKUP(B8,'シングルス参加者リスト'!$B$3:$I$50,8)</f>
        <v>新田</v>
      </c>
      <c r="I8" s="472" t="s">
        <v>3</v>
      </c>
      <c r="J8" s="458"/>
      <c r="K8" s="165"/>
      <c r="L8" s="79"/>
      <c r="M8" s="72"/>
      <c r="N8" s="461"/>
      <c r="O8" s="461"/>
      <c r="P8" s="461"/>
      <c r="Q8" s="461"/>
      <c r="R8" s="72"/>
      <c r="S8" s="82"/>
      <c r="T8" s="165"/>
      <c r="U8" s="460"/>
      <c r="V8" s="469" t="str">
        <f>VLOOKUP(AE8,'シングルス参加者リスト'!$B$3:$I$50,2)</f>
        <v>伊藤　滉崇</v>
      </c>
      <c r="W8" s="469" t="str">
        <f>VLOOKUP(AE8,'シングルス参加者リスト'!$B$3:$I$50,3)</f>
        <v>②</v>
      </c>
      <c r="X8" s="462" t="s">
        <v>1</v>
      </c>
      <c r="Y8" s="463" t="str">
        <f>VLOOKUP(AE8,'シングルス参加者リスト'!$B$3:$I$50,6)</f>
        <v>東海</v>
      </c>
      <c r="Z8" s="465" t="s">
        <v>2</v>
      </c>
      <c r="AA8" s="463" t="str">
        <f>VLOOKUP(AE8,'シングルス参加者リスト'!$B$3:$I$50,8)</f>
        <v>名経大市邨</v>
      </c>
      <c r="AB8" s="462" t="s">
        <v>14</v>
      </c>
      <c r="AC8" s="110"/>
      <c r="AD8" s="467">
        <v>27</v>
      </c>
      <c r="AE8" s="51">
        <v>24</v>
      </c>
      <c r="AG8" s="75"/>
      <c r="AJ8" s="76"/>
      <c r="AK8" s="77"/>
      <c r="AL8" s="78"/>
    </row>
    <row r="9" spans="1:38" ht="24.75" customHeight="1">
      <c r="A9" s="467"/>
      <c r="B9" s="67"/>
      <c r="C9" s="469"/>
      <c r="D9" s="471"/>
      <c r="E9" s="462"/>
      <c r="F9" s="491" t="e">
        <f>VLOOKUP(B9,'[2]男Ｓ女Ｓリスト'!$B$3:$H$45,5)&amp;" "&amp;"１"</f>
        <v>#N/A</v>
      </c>
      <c r="G9" s="465"/>
      <c r="H9" s="468"/>
      <c r="I9" s="472"/>
      <c r="J9" s="155"/>
      <c r="K9" s="198"/>
      <c r="L9" s="456" t="s">
        <v>285</v>
      </c>
      <c r="M9" s="72"/>
      <c r="N9" s="72"/>
      <c r="O9" s="72"/>
      <c r="P9" s="82"/>
      <c r="Q9" s="199"/>
      <c r="R9" s="72"/>
      <c r="S9" s="455" t="s">
        <v>294</v>
      </c>
      <c r="T9" s="72"/>
      <c r="U9" s="155"/>
      <c r="V9" s="469"/>
      <c r="W9" s="469"/>
      <c r="X9" s="462"/>
      <c r="Y9" s="463"/>
      <c r="Z9" s="465"/>
      <c r="AA9" s="463"/>
      <c r="AB9" s="462"/>
      <c r="AC9" s="110">
        <v>15</v>
      </c>
      <c r="AD9" s="467"/>
      <c r="AG9" s="75"/>
      <c r="AJ9" s="76"/>
      <c r="AK9" s="77"/>
      <c r="AL9" s="78"/>
    </row>
    <row r="10" spans="1:38" ht="24.75" customHeight="1">
      <c r="A10" s="467">
        <v>4</v>
      </c>
      <c r="B10" s="67">
        <v>2</v>
      </c>
      <c r="C10" s="469" t="str">
        <f>VLOOKUP(B10,'シングルス参加者リスト'!$B$3:$I$50,2)</f>
        <v>高島　   嶺</v>
      </c>
      <c r="D10" s="471" t="str">
        <f>VLOOKUP(B10,'シングルス参加者リスト'!$B$3:$I$50,3)</f>
        <v>②</v>
      </c>
      <c r="E10" s="462" t="s">
        <v>1</v>
      </c>
      <c r="F10" s="491" t="str">
        <f>VLOOKUP(B10,'シングルス参加者リスト'!$B$3:$I$50,6)</f>
        <v>北海道</v>
      </c>
      <c r="G10" s="465" t="s">
        <v>2</v>
      </c>
      <c r="H10" s="468" t="str">
        <f>VLOOKUP(B10,'シングルス参加者リスト'!$B$3:$I$50,8)</f>
        <v>北海道科学大</v>
      </c>
      <c r="I10" s="472" t="s">
        <v>3</v>
      </c>
      <c r="J10" s="155"/>
      <c r="K10" s="198"/>
      <c r="L10" s="456"/>
      <c r="M10" s="86"/>
      <c r="N10" s="72"/>
      <c r="O10" s="72"/>
      <c r="P10" s="82"/>
      <c r="Q10" s="200"/>
      <c r="R10" s="88"/>
      <c r="S10" s="455"/>
      <c r="T10" s="72"/>
      <c r="U10" s="202"/>
      <c r="V10" s="469" t="str">
        <f>VLOOKUP(AE10,'シングルス参加者リスト'!$B$3:$I$50,2)</f>
        <v>渡辺　将貴</v>
      </c>
      <c r="W10" s="469" t="str">
        <f>VLOOKUP(AE10,'シングルス参加者リスト'!$B$3:$I$50,3)</f>
        <v>②</v>
      </c>
      <c r="X10" s="462" t="s">
        <v>1</v>
      </c>
      <c r="Y10" s="463" t="str">
        <f>VLOOKUP(AE10,'シングルス参加者リスト'!$B$3:$I$50,6)</f>
        <v>関東</v>
      </c>
      <c r="Z10" s="465" t="s">
        <v>2</v>
      </c>
      <c r="AA10" s="463" t="str">
        <f>VLOOKUP(AE10,'シングルス参加者リスト'!$B$3:$I$50,8)</f>
        <v>駿台甲府</v>
      </c>
      <c r="AB10" s="462" t="s">
        <v>14</v>
      </c>
      <c r="AC10" s="110"/>
      <c r="AD10" s="467">
        <v>28</v>
      </c>
      <c r="AE10" s="51">
        <v>15</v>
      </c>
      <c r="AG10" s="75"/>
      <c r="AJ10" s="76"/>
      <c r="AK10" s="77"/>
      <c r="AL10" s="78"/>
    </row>
    <row r="11" spans="1:38" ht="24.75" customHeight="1">
      <c r="A11" s="467"/>
      <c r="B11" s="67"/>
      <c r="C11" s="469"/>
      <c r="D11" s="471"/>
      <c r="E11" s="462"/>
      <c r="F11" s="491" t="e">
        <f>VLOOKUP(B11,'[2]男Ｓ女Ｓリスト'!$B$3:$H$45,5)&amp;" "&amp;"１"</f>
        <v>#N/A</v>
      </c>
      <c r="G11" s="465"/>
      <c r="H11" s="468"/>
      <c r="I11" s="472"/>
      <c r="J11" s="154"/>
      <c r="K11" s="72"/>
      <c r="L11" s="203"/>
      <c r="M11" s="79"/>
      <c r="N11" s="72"/>
      <c r="O11" s="72"/>
      <c r="P11" s="82"/>
      <c r="Q11" s="72"/>
      <c r="R11" s="82"/>
      <c r="S11" s="150"/>
      <c r="T11" s="80"/>
      <c r="U11" s="459" t="s">
        <v>241</v>
      </c>
      <c r="V11" s="469"/>
      <c r="W11" s="469"/>
      <c r="X11" s="462"/>
      <c r="Y11" s="463"/>
      <c r="Z11" s="465"/>
      <c r="AA11" s="463"/>
      <c r="AB11" s="462"/>
      <c r="AC11" s="110"/>
      <c r="AD11" s="467"/>
      <c r="AG11" s="75"/>
      <c r="AJ11" s="76"/>
      <c r="AK11" s="77"/>
      <c r="AL11" s="78"/>
    </row>
    <row r="12" spans="1:38" ht="24.75" customHeight="1">
      <c r="A12" s="467">
        <v>5</v>
      </c>
      <c r="B12" s="67">
        <v>49</v>
      </c>
      <c r="C12" s="473" t="str">
        <f>VLOOKUP(B12,'シングルス参加者リスト'!$B$3:$H$65,2)</f>
        <v>B　　y　　e</v>
      </c>
      <c r="D12" s="471"/>
      <c r="E12" s="462"/>
      <c r="F12" s="481"/>
      <c r="G12" s="465"/>
      <c r="H12" s="468"/>
      <c r="I12" s="472"/>
      <c r="J12" s="149"/>
      <c r="K12" s="86"/>
      <c r="L12" s="203"/>
      <c r="M12" s="79"/>
      <c r="N12" s="72"/>
      <c r="O12" s="72"/>
      <c r="P12" s="82"/>
      <c r="Q12" s="201"/>
      <c r="R12" s="82"/>
      <c r="S12" s="150"/>
      <c r="T12" s="88"/>
      <c r="U12" s="460"/>
      <c r="V12" s="469" t="str">
        <f>VLOOKUP(AE12,'シングルス参加者リスト'!$B$3:$I$50,2)</f>
        <v>神谷　和輝</v>
      </c>
      <c r="W12" s="469" t="str">
        <f>VLOOKUP(AE12,'シングルス参加者リスト'!$B$3:$I$50,3)</f>
        <v>②</v>
      </c>
      <c r="X12" s="462" t="s">
        <v>1</v>
      </c>
      <c r="Y12" s="463" t="str">
        <f>VLOOKUP(AE12,'シングルス参加者リスト'!$B$3:$I$50,6)</f>
        <v>近畿</v>
      </c>
      <c r="Z12" s="465" t="s">
        <v>2</v>
      </c>
      <c r="AA12" s="463" t="str">
        <f>VLOOKUP(AE12,'シングルス参加者リスト'!$B$3:$I$50,8)</f>
        <v>清風</v>
      </c>
      <c r="AB12" s="462" t="s">
        <v>14</v>
      </c>
      <c r="AC12" s="110"/>
      <c r="AD12" s="467">
        <v>29</v>
      </c>
      <c r="AE12" s="51">
        <v>35</v>
      </c>
      <c r="AG12" s="75"/>
      <c r="AJ12" s="76"/>
      <c r="AK12" s="77"/>
      <c r="AL12" s="78"/>
    </row>
    <row r="13" spans="1:38" ht="24.75" customHeight="1">
      <c r="A13" s="467"/>
      <c r="B13" s="67"/>
      <c r="C13" s="473"/>
      <c r="D13" s="471"/>
      <c r="E13" s="462"/>
      <c r="F13" s="481"/>
      <c r="G13" s="465"/>
      <c r="H13" s="468"/>
      <c r="I13" s="472"/>
      <c r="J13" s="155"/>
      <c r="K13" s="79" t="s">
        <v>255</v>
      </c>
      <c r="L13" s="80"/>
      <c r="M13" s="79"/>
      <c r="N13" s="72"/>
      <c r="O13" s="72"/>
      <c r="P13" s="82"/>
      <c r="Q13" s="201"/>
      <c r="R13" s="82"/>
      <c r="S13" s="84"/>
      <c r="T13" s="82" t="s">
        <v>271</v>
      </c>
      <c r="U13" s="155"/>
      <c r="V13" s="469"/>
      <c r="W13" s="469"/>
      <c r="X13" s="462"/>
      <c r="Y13" s="463"/>
      <c r="Z13" s="465"/>
      <c r="AA13" s="463"/>
      <c r="AB13" s="462"/>
      <c r="AC13" s="110"/>
      <c r="AD13" s="467"/>
      <c r="AG13" s="75"/>
      <c r="AJ13" s="76"/>
      <c r="AK13" s="77"/>
      <c r="AL13" s="78"/>
    </row>
    <row r="14" spans="1:38" ht="24.75" customHeight="1">
      <c r="A14" s="467">
        <v>6</v>
      </c>
      <c r="B14" s="55">
        <v>13</v>
      </c>
      <c r="C14" s="469" t="str">
        <f>VLOOKUP(B14,'シングルス参加者リスト'!$B$3:$I$50,2)</f>
        <v>佐野　有佑</v>
      </c>
      <c r="D14" s="471" t="str">
        <f>VLOOKUP(B14,'シングルス参加者リスト'!$B$3:$I$50,3)</f>
        <v>②</v>
      </c>
      <c r="E14" s="462" t="s">
        <v>1</v>
      </c>
      <c r="F14" s="491" t="str">
        <f>VLOOKUP(B14,'シングルス参加者リスト'!$B$3:$I$50,6)</f>
        <v>関東</v>
      </c>
      <c r="G14" s="465" t="s">
        <v>2</v>
      </c>
      <c r="H14" s="485" t="str">
        <f>VLOOKUP(B14,'シングルス参加者リスト'!$B$3:$I$50,8)</f>
        <v>法政大二</v>
      </c>
      <c r="I14" s="472" t="s">
        <v>3</v>
      </c>
      <c r="J14" s="202"/>
      <c r="K14" s="80"/>
      <c r="L14" s="72"/>
      <c r="M14" s="79"/>
      <c r="N14" s="72"/>
      <c r="O14" s="72"/>
      <c r="P14" s="82"/>
      <c r="Q14" s="72"/>
      <c r="R14" s="82"/>
      <c r="S14" s="72"/>
      <c r="T14" s="84"/>
      <c r="U14" s="202"/>
      <c r="V14" s="469" t="str">
        <f>VLOOKUP(AE14,'シングルス参加者リスト'!$B$3:$I$50,2)</f>
        <v>横濱　佳亮</v>
      </c>
      <c r="W14" s="469" t="str">
        <f>VLOOKUP(AE14,'シングルス参加者リスト'!$B$3:$I$50,3)</f>
        <v>②</v>
      </c>
      <c r="X14" s="462" t="s">
        <v>1</v>
      </c>
      <c r="Y14" s="464" t="str">
        <f>VLOOKUP(AE14,'シングルス参加者リスト'!$B$3:$I$50,6)</f>
        <v>北海道</v>
      </c>
      <c r="Z14" s="465" t="s">
        <v>2</v>
      </c>
      <c r="AA14" s="464" t="str">
        <f>VLOOKUP(AE14,'シングルス参加者リスト'!$B$3:$I$50,8)</f>
        <v>札幌日大</v>
      </c>
      <c r="AB14" s="462" t="s">
        <v>14</v>
      </c>
      <c r="AC14" s="110"/>
      <c r="AD14" s="467">
        <v>30</v>
      </c>
      <c r="AE14" s="51">
        <v>3</v>
      </c>
      <c r="AG14" s="75"/>
      <c r="AJ14" s="76"/>
      <c r="AK14" s="77"/>
      <c r="AL14" s="78"/>
    </row>
    <row r="15" spans="1:38" ht="24.75" customHeight="1">
      <c r="A15" s="467"/>
      <c r="C15" s="469"/>
      <c r="D15" s="471"/>
      <c r="E15" s="462"/>
      <c r="F15" s="491" t="e">
        <f>VLOOKUP(B15,'[2]男Ｓ女Ｓリスト'!$B$3:$H$45,5)&amp;" "&amp;"１"</f>
        <v>#N/A</v>
      </c>
      <c r="G15" s="465"/>
      <c r="H15" s="485"/>
      <c r="I15" s="472"/>
      <c r="J15" s="73"/>
      <c r="K15" s="165"/>
      <c r="L15" s="72"/>
      <c r="M15" s="456" t="s">
        <v>300</v>
      </c>
      <c r="N15" s="72"/>
      <c r="O15" s="72"/>
      <c r="P15" s="82"/>
      <c r="Q15" s="72"/>
      <c r="R15" s="455" t="s">
        <v>306</v>
      </c>
      <c r="S15" s="72"/>
      <c r="T15" s="165"/>
      <c r="U15" s="73"/>
      <c r="V15" s="469"/>
      <c r="W15" s="469"/>
      <c r="X15" s="462"/>
      <c r="Y15" s="464"/>
      <c r="Z15" s="465"/>
      <c r="AA15" s="464"/>
      <c r="AB15" s="462"/>
      <c r="AC15" s="110"/>
      <c r="AD15" s="467"/>
      <c r="AG15" s="75"/>
      <c r="AJ15" s="76"/>
      <c r="AK15" s="77"/>
      <c r="AL15" s="78"/>
    </row>
    <row r="16" spans="1:38" ht="24.75" customHeight="1">
      <c r="A16" s="467">
        <v>7</v>
      </c>
      <c r="B16" s="67">
        <v>16</v>
      </c>
      <c r="C16" s="469" t="str">
        <f>VLOOKUP(B16,'シングルス参加者リスト'!$B$3:$I$50,2)</f>
        <v>保坂　駿太</v>
      </c>
      <c r="D16" s="471" t="str">
        <f>VLOOKUP(B16,'シングルス参加者リスト'!$B$3:$I$50,3)</f>
        <v>①</v>
      </c>
      <c r="E16" s="462" t="s">
        <v>1</v>
      </c>
      <c r="F16" s="481" t="str">
        <f>VLOOKUP(B16,'シングルス参加者リスト'!$B$3:$I$50,6)</f>
        <v>関東</v>
      </c>
      <c r="G16" s="465" t="s">
        <v>2</v>
      </c>
      <c r="H16" s="468" t="str">
        <f>VLOOKUP(B16,'シングルス参加者リスト'!$B$3:$I$50,8)</f>
        <v>駿台甲府</v>
      </c>
      <c r="I16" s="472" t="s">
        <v>3</v>
      </c>
      <c r="J16" s="71"/>
      <c r="K16" s="190"/>
      <c r="L16" s="72"/>
      <c r="M16" s="456"/>
      <c r="N16" s="86"/>
      <c r="O16" s="72"/>
      <c r="P16" s="82"/>
      <c r="Q16" s="88"/>
      <c r="R16" s="455"/>
      <c r="S16" s="72"/>
      <c r="T16" s="190"/>
      <c r="U16" s="71"/>
      <c r="V16" s="469" t="str">
        <f>VLOOKUP(AE16,'シングルス参加者リスト'!$B$3:$I$50,2)</f>
        <v>北岡　志之</v>
      </c>
      <c r="W16" s="469" t="str">
        <f>VLOOKUP(AE16,'シングルス参加者リスト'!$B$3:$I$50,3)</f>
        <v>②</v>
      </c>
      <c r="X16" s="462" t="s">
        <v>1</v>
      </c>
      <c r="Y16" s="464" t="str">
        <f>VLOOKUP(AE16,'シングルス参加者リスト'!$B$3:$I$50,6)</f>
        <v>関東</v>
      </c>
      <c r="Z16" s="465" t="s">
        <v>2</v>
      </c>
      <c r="AA16" s="464" t="str">
        <f>VLOOKUP(AE16,'シングルス参加者リスト'!$B$3:$I$50,8)</f>
        <v>法政大二</v>
      </c>
      <c r="AB16" s="462" t="s">
        <v>14</v>
      </c>
      <c r="AC16" s="110"/>
      <c r="AD16" s="467">
        <v>31</v>
      </c>
      <c r="AE16" s="51">
        <v>12</v>
      </c>
      <c r="AG16" s="75"/>
      <c r="AJ16" s="76"/>
      <c r="AK16" s="77"/>
      <c r="AL16" s="78"/>
    </row>
    <row r="17" spans="1:38" ht="24.75" customHeight="1">
      <c r="A17" s="467"/>
      <c r="B17" s="67"/>
      <c r="C17" s="469"/>
      <c r="D17" s="471"/>
      <c r="E17" s="462"/>
      <c r="F17" s="481" t="e">
        <f>VLOOKUP(B17,'[2]男Ｓ女Ｓリスト'!$B$3:$H$45,5)&amp;" "&amp;"１"</f>
        <v>#N/A</v>
      </c>
      <c r="G17" s="465"/>
      <c r="H17" s="468"/>
      <c r="I17" s="472"/>
      <c r="J17" s="155"/>
      <c r="K17" s="72"/>
      <c r="L17" s="82"/>
      <c r="M17" s="79"/>
      <c r="N17" s="79"/>
      <c r="O17" s="72"/>
      <c r="P17" s="82"/>
      <c r="Q17" s="82"/>
      <c r="R17" s="82"/>
      <c r="S17" s="72"/>
      <c r="T17" s="88"/>
      <c r="U17" s="155"/>
      <c r="V17" s="469"/>
      <c r="W17" s="469"/>
      <c r="X17" s="462"/>
      <c r="Y17" s="464"/>
      <c r="Z17" s="465"/>
      <c r="AA17" s="464"/>
      <c r="AB17" s="462"/>
      <c r="AC17" s="110"/>
      <c r="AD17" s="467"/>
      <c r="AG17" s="75"/>
      <c r="AJ17" s="76"/>
      <c r="AK17" s="77"/>
      <c r="AL17" s="78"/>
    </row>
    <row r="18" spans="1:38" ht="24.75" customHeight="1">
      <c r="A18" s="467">
        <v>8</v>
      </c>
      <c r="B18" s="67">
        <v>45</v>
      </c>
      <c r="C18" s="469" t="str">
        <f>VLOOKUP(B18,'シングルス参加者リスト'!$B$3:$I$50,2)</f>
        <v>藤浪　   巧</v>
      </c>
      <c r="D18" s="471" t="str">
        <f>VLOOKUP(B18,'シングルス参加者リスト'!$B$3:$I$50,3)</f>
        <v>②</v>
      </c>
      <c r="E18" s="462" t="s">
        <v>1</v>
      </c>
      <c r="F18" s="481" t="str">
        <f>VLOOKUP(B18,'シングルス参加者リスト'!$B$3:$I$50,6)</f>
        <v>九州</v>
      </c>
      <c r="G18" s="465" t="s">
        <v>2</v>
      </c>
      <c r="H18" s="468" t="str">
        <f>VLOOKUP(B18,'シングルス参加者リスト'!$B$3:$I$50,8)</f>
        <v>海星</v>
      </c>
      <c r="I18" s="472" t="s">
        <v>3</v>
      </c>
      <c r="J18" s="155"/>
      <c r="K18" s="72" t="s">
        <v>257</v>
      </c>
      <c r="L18" s="195"/>
      <c r="M18" s="79"/>
      <c r="N18" s="79"/>
      <c r="O18" s="72"/>
      <c r="P18" s="82"/>
      <c r="Q18" s="82"/>
      <c r="R18" s="82"/>
      <c r="S18" s="88"/>
      <c r="T18" s="82" t="s">
        <v>273</v>
      </c>
      <c r="U18" s="202"/>
      <c r="V18" s="469" t="str">
        <f>VLOOKUP(AE18,'シングルス参加者リスト'!$B$3:$I$50,2)</f>
        <v>山﨑 広耀</v>
      </c>
      <c r="W18" s="469" t="str">
        <f>VLOOKUP(AE18,'シングルス参加者リスト'!$B$3:$I$50,3)</f>
        <v>②</v>
      </c>
      <c r="X18" s="462" t="s">
        <v>1</v>
      </c>
      <c r="Y18" s="463" t="str">
        <f>VLOOKUP(AE18,'シングルス参加者リスト'!$B$3:$I$50,6)</f>
        <v>九州</v>
      </c>
      <c r="Z18" s="465" t="s">
        <v>2</v>
      </c>
      <c r="AA18" s="463" t="str">
        <f>VLOOKUP(AE18,'シングルス参加者リスト'!$B$3:$I$50,8)</f>
        <v>鳳凰</v>
      </c>
      <c r="AB18" s="462" t="s">
        <v>14</v>
      </c>
      <c r="AC18" s="110"/>
      <c r="AD18" s="467">
        <v>32</v>
      </c>
      <c r="AE18" s="51">
        <v>46</v>
      </c>
      <c r="AG18" s="75"/>
      <c r="AJ18" s="76"/>
      <c r="AK18" s="77"/>
      <c r="AL18" s="78"/>
    </row>
    <row r="19" spans="1:38" ht="24.75" customHeight="1">
      <c r="A19" s="467"/>
      <c r="B19" s="67"/>
      <c r="C19" s="469"/>
      <c r="D19" s="471"/>
      <c r="E19" s="462"/>
      <c r="F19" s="481" t="e">
        <f>VLOOKUP(B19,'[2]男Ｓ女Ｓリスト'!$B$3:$H$45,5)&amp;" "&amp;"１"</f>
        <v>#N/A</v>
      </c>
      <c r="G19" s="465"/>
      <c r="H19" s="468"/>
      <c r="I19" s="472"/>
      <c r="J19" s="457" t="s">
        <v>37</v>
      </c>
      <c r="K19" s="72"/>
      <c r="L19" s="85"/>
      <c r="M19" s="203"/>
      <c r="N19" s="203"/>
      <c r="O19" s="165"/>
      <c r="P19" s="82"/>
      <c r="Q19" s="82"/>
      <c r="R19" s="150"/>
      <c r="S19" s="82"/>
      <c r="T19" s="87"/>
      <c r="U19" s="459" t="s">
        <v>243</v>
      </c>
      <c r="V19" s="469"/>
      <c r="W19" s="469"/>
      <c r="X19" s="462"/>
      <c r="Y19" s="463"/>
      <c r="Z19" s="465"/>
      <c r="AA19" s="463"/>
      <c r="AB19" s="462"/>
      <c r="AC19" s="110"/>
      <c r="AD19" s="467"/>
      <c r="AG19" s="75"/>
      <c r="AJ19" s="76"/>
      <c r="AK19" s="77"/>
      <c r="AL19" s="78"/>
    </row>
    <row r="20" spans="1:38" ht="24.75" customHeight="1">
      <c r="A20" s="467">
        <v>9</v>
      </c>
      <c r="B20" s="67">
        <v>26</v>
      </c>
      <c r="C20" s="469" t="str">
        <f>VLOOKUP(B20,'シングルス参加者リスト'!$B$3:$I$50,2)</f>
        <v>河内　竜汰</v>
      </c>
      <c r="D20" s="471" t="str">
        <f>VLOOKUP(B20,'シングルス参加者リスト'!$B$3:$I$50,3)</f>
        <v>②</v>
      </c>
      <c r="E20" s="462" t="s">
        <v>1</v>
      </c>
      <c r="F20" s="481" t="str">
        <f>VLOOKUP(B20,'シングルス参加者リスト'!$B$3:$I$50,6)</f>
        <v>北信越</v>
      </c>
      <c r="G20" s="465" t="s">
        <v>2</v>
      </c>
      <c r="H20" s="468" t="str">
        <f>VLOOKUP(B20,'シングルス参加者リスト'!$B$3:$I$50,8)</f>
        <v>松商学園</v>
      </c>
      <c r="I20" s="472" t="s">
        <v>3</v>
      </c>
      <c r="J20" s="458"/>
      <c r="K20" s="81"/>
      <c r="L20" s="79"/>
      <c r="M20" s="203"/>
      <c r="N20" s="203"/>
      <c r="O20" s="165"/>
      <c r="P20" s="82"/>
      <c r="Q20" s="82"/>
      <c r="R20" s="150"/>
      <c r="S20" s="82"/>
      <c r="T20" s="72"/>
      <c r="U20" s="460"/>
      <c r="V20" s="469" t="str">
        <f>VLOOKUP(AE20,'シングルス参加者リスト'!$B$3:$I$50,2)</f>
        <v>牛越　   陸</v>
      </c>
      <c r="W20" s="469" t="str">
        <f>VLOOKUP(AE20,'シングルス参加者リスト'!$B$3:$I$50,3)</f>
        <v>①</v>
      </c>
      <c r="X20" s="462" t="s">
        <v>1</v>
      </c>
      <c r="Y20" s="463" t="str">
        <f>VLOOKUP(AE20,'シングルス参加者リスト'!$B$3:$I$50,6)</f>
        <v>北信越</v>
      </c>
      <c r="Z20" s="465" t="s">
        <v>2</v>
      </c>
      <c r="AA20" s="463" t="str">
        <f>VLOOKUP(AE20,'シングルス参加者リスト'!$B$3:$I$50,8)</f>
        <v>松商学園</v>
      </c>
      <c r="AB20" s="462" t="s">
        <v>14</v>
      </c>
      <c r="AC20" s="110"/>
      <c r="AD20" s="467">
        <v>33</v>
      </c>
      <c r="AE20" s="51">
        <v>27</v>
      </c>
      <c r="AG20" s="75"/>
      <c r="AJ20" s="76"/>
      <c r="AK20" s="77"/>
      <c r="AL20" s="78"/>
    </row>
    <row r="21" spans="1:38" ht="24.75" customHeight="1">
      <c r="A21" s="467"/>
      <c r="B21" s="67"/>
      <c r="C21" s="469"/>
      <c r="D21" s="471"/>
      <c r="E21" s="462"/>
      <c r="F21" s="481" t="e">
        <f>VLOOKUP(B21,'[2]男Ｓ女Ｓリスト'!$B$3:$H$45,5)&amp;" "&amp;"１"</f>
        <v>#N/A</v>
      </c>
      <c r="G21" s="465"/>
      <c r="H21" s="468"/>
      <c r="I21" s="472"/>
      <c r="J21" s="155"/>
      <c r="K21" s="73"/>
      <c r="L21" s="454" t="s">
        <v>287</v>
      </c>
      <c r="M21" s="149"/>
      <c r="N21" s="122"/>
      <c r="O21" s="73"/>
      <c r="P21" s="116"/>
      <c r="Q21" s="116"/>
      <c r="R21" s="118"/>
      <c r="S21" s="453" t="s">
        <v>295</v>
      </c>
      <c r="T21" s="155"/>
      <c r="U21" s="155"/>
      <c r="V21" s="469"/>
      <c r="W21" s="469"/>
      <c r="X21" s="462"/>
      <c r="Y21" s="463"/>
      <c r="Z21" s="465"/>
      <c r="AA21" s="463"/>
      <c r="AB21" s="462"/>
      <c r="AC21" s="110"/>
      <c r="AD21" s="467"/>
      <c r="AG21" s="75"/>
      <c r="AJ21" s="76"/>
      <c r="AK21" s="77"/>
      <c r="AL21" s="78"/>
    </row>
    <row r="22" spans="1:38" ht="24.75" customHeight="1">
      <c r="A22" s="467">
        <v>10</v>
      </c>
      <c r="B22" s="67">
        <v>22</v>
      </c>
      <c r="C22" s="469" t="str">
        <f>VLOOKUP(B22,'シングルス参加者リスト'!$B$3:$I$50,2)</f>
        <v>小田　哲秀</v>
      </c>
      <c r="D22" s="471" t="str">
        <f>VLOOKUP(B22,'シングルス参加者リスト'!$B$3:$I$50,3)</f>
        <v>②</v>
      </c>
      <c r="E22" s="462" t="s">
        <v>1</v>
      </c>
      <c r="F22" s="481" t="str">
        <f>VLOOKUP(B22,'シングルス参加者リスト'!$B$3:$I$50,6)</f>
        <v>東海</v>
      </c>
      <c r="G22" s="465" t="s">
        <v>2</v>
      </c>
      <c r="H22" s="468" t="str">
        <f>VLOOKUP(B22,'シングルス参加者リスト'!$B$3:$I$50,8)</f>
        <v>東海</v>
      </c>
      <c r="I22" s="472" t="s">
        <v>3</v>
      </c>
      <c r="J22" s="155"/>
      <c r="K22" s="73"/>
      <c r="L22" s="454"/>
      <c r="M22" s="73"/>
      <c r="N22" s="122"/>
      <c r="O22" s="73"/>
      <c r="P22" s="116"/>
      <c r="Q22" s="116"/>
      <c r="R22" s="73"/>
      <c r="S22" s="453"/>
      <c r="T22" s="155"/>
      <c r="U22" s="202"/>
      <c r="V22" s="469" t="str">
        <f>VLOOKUP(AE22,'シングルス参加者リスト'!$B$3:$I$50,2)</f>
        <v>山本   　新</v>
      </c>
      <c r="W22" s="469" t="str">
        <f>VLOOKUP(AE22,'シングルス参加者リスト'!$B$3:$I$50,3)</f>
        <v>②</v>
      </c>
      <c r="X22" s="462" t="s">
        <v>1</v>
      </c>
      <c r="Y22" s="463" t="str">
        <f>VLOOKUP(AE22,'シングルス参加者リスト'!$B$3:$I$50,6)</f>
        <v>中国</v>
      </c>
      <c r="Z22" s="465" t="s">
        <v>2</v>
      </c>
      <c r="AA22" s="463" t="str">
        <f>VLOOKUP(AE22,'シングルス参加者リスト'!$B$3:$I$50,8)</f>
        <v>岡山理大附</v>
      </c>
      <c r="AB22" s="462" t="s">
        <v>14</v>
      </c>
      <c r="AC22" s="110"/>
      <c r="AD22" s="467">
        <v>34</v>
      </c>
      <c r="AE22" s="51">
        <v>39</v>
      </c>
      <c r="AG22" s="75"/>
      <c r="AJ22" s="76"/>
      <c r="AK22" s="77"/>
      <c r="AL22" s="78"/>
    </row>
    <row r="23" spans="1:38" ht="24.75" customHeight="1">
      <c r="A23" s="467"/>
      <c r="B23" s="67"/>
      <c r="C23" s="469"/>
      <c r="D23" s="471"/>
      <c r="E23" s="462"/>
      <c r="F23" s="481" t="e">
        <f>VLOOKUP(B23,'[2]男Ｓ女Ｓリスト'!$B$3:$H$45,5)&amp;" "&amp;"１"</f>
        <v>#N/A</v>
      </c>
      <c r="G23" s="465"/>
      <c r="H23" s="468"/>
      <c r="I23" s="472"/>
      <c r="J23" s="457" t="s">
        <v>38</v>
      </c>
      <c r="K23" s="202"/>
      <c r="L23" s="122"/>
      <c r="M23" s="73"/>
      <c r="N23" s="122"/>
      <c r="O23" s="73"/>
      <c r="P23" s="116"/>
      <c r="Q23" s="116"/>
      <c r="R23" s="73"/>
      <c r="S23" s="116"/>
      <c r="T23" s="151"/>
      <c r="U23" s="459" t="s">
        <v>245</v>
      </c>
      <c r="V23" s="469"/>
      <c r="W23" s="469"/>
      <c r="X23" s="462"/>
      <c r="Y23" s="463"/>
      <c r="Z23" s="465"/>
      <c r="AA23" s="463"/>
      <c r="AB23" s="462"/>
      <c r="AC23" s="110"/>
      <c r="AD23" s="467"/>
      <c r="AG23" s="75"/>
      <c r="AJ23" s="76"/>
      <c r="AK23" s="77"/>
      <c r="AL23" s="78"/>
    </row>
    <row r="24" spans="1:38" ht="24.75" customHeight="1">
      <c r="A24" s="467">
        <v>11</v>
      </c>
      <c r="B24" s="67">
        <v>33</v>
      </c>
      <c r="C24" s="469" t="str">
        <f>VLOOKUP(B24,'シングルス参加者リスト'!$B$3:$I$50,2)</f>
        <v>濱口　昌孝</v>
      </c>
      <c r="D24" s="471" t="str">
        <f>VLOOKUP(B24,'シングルス参加者リスト'!$B$3:$I$50,3)</f>
        <v>②</v>
      </c>
      <c r="E24" s="462" t="s">
        <v>1</v>
      </c>
      <c r="F24" s="481" t="str">
        <f>VLOOKUP(B24,'シングルス参加者リスト'!$B$3:$I$50,6)</f>
        <v>近畿</v>
      </c>
      <c r="G24" s="465" t="s">
        <v>2</v>
      </c>
      <c r="H24" s="468" t="str">
        <f>VLOOKUP(B24,'シングルス参加者リスト'!$B$3:$I$50,8)</f>
        <v>清風</v>
      </c>
      <c r="I24" s="472" t="s">
        <v>3</v>
      </c>
      <c r="J24" s="458"/>
      <c r="K24" s="155"/>
      <c r="L24" s="152"/>
      <c r="M24" s="73"/>
      <c r="N24" s="122"/>
      <c r="O24" s="73"/>
      <c r="P24" s="116"/>
      <c r="Q24" s="116"/>
      <c r="R24" s="73"/>
      <c r="S24" s="116"/>
      <c r="T24" s="204"/>
      <c r="U24" s="460"/>
      <c r="V24" s="469" t="str">
        <f>VLOOKUP(AE24,'シングルス参加者リスト'!$B$3:$I$50,2)</f>
        <v>新妻　幸生</v>
      </c>
      <c r="W24" s="469" t="str">
        <f>VLOOKUP(AE24,'シングルス参加者リスト'!$B$3:$I$50,3)</f>
        <v>①</v>
      </c>
      <c r="X24" s="462" t="s">
        <v>1</v>
      </c>
      <c r="Y24" s="463" t="str">
        <f>VLOOKUP(AE24,'シングルス参加者リスト'!$B$3:$I$50,6)</f>
        <v>東北</v>
      </c>
      <c r="Z24" s="465" t="s">
        <v>2</v>
      </c>
      <c r="AA24" s="463" t="str">
        <f>VLOOKUP(AE24,'シングルス参加者リスト'!$B$3:$I$50,8)</f>
        <v>東北学院</v>
      </c>
      <c r="AB24" s="462" t="s">
        <v>14</v>
      </c>
      <c r="AC24" s="110"/>
      <c r="AD24" s="467">
        <v>35</v>
      </c>
      <c r="AE24" s="51">
        <v>6</v>
      </c>
      <c r="AG24" s="75"/>
      <c r="AJ24" s="76"/>
      <c r="AK24" s="77"/>
      <c r="AL24" s="78"/>
    </row>
    <row r="25" spans="1:38" ht="24.75" customHeight="1">
      <c r="A25" s="467"/>
      <c r="B25" s="67"/>
      <c r="C25" s="469"/>
      <c r="D25" s="471"/>
      <c r="E25" s="462"/>
      <c r="F25" s="481" t="e">
        <f>VLOOKUP(B25,'[2]男Ｓ女Ｓリスト'!$B$3:$H$45,5)&amp;" "&amp;"１"</f>
        <v>#N/A</v>
      </c>
      <c r="G25" s="465"/>
      <c r="H25" s="468"/>
      <c r="I25" s="472"/>
      <c r="J25" s="155"/>
      <c r="K25" s="73" t="s">
        <v>259</v>
      </c>
      <c r="L25" s="153"/>
      <c r="M25" s="73"/>
      <c r="N25" s="122"/>
      <c r="O25" s="73"/>
      <c r="P25" s="116"/>
      <c r="Q25" s="116"/>
      <c r="R25" s="73"/>
      <c r="S25" s="118"/>
      <c r="T25" s="116" t="s">
        <v>275</v>
      </c>
      <c r="U25" s="155"/>
      <c r="V25" s="469"/>
      <c r="W25" s="469"/>
      <c r="X25" s="462"/>
      <c r="Y25" s="463"/>
      <c r="Z25" s="465"/>
      <c r="AA25" s="463"/>
      <c r="AB25" s="462"/>
      <c r="AC25" s="110"/>
      <c r="AD25" s="467"/>
      <c r="AG25" s="75"/>
      <c r="AJ25" s="76"/>
      <c r="AK25" s="77"/>
      <c r="AL25" s="78"/>
    </row>
    <row r="26" spans="1:38" ht="24.75" customHeight="1">
      <c r="A26" s="467">
        <v>12</v>
      </c>
      <c r="B26" s="67">
        <v>1</v>
      </c>
      <c r="C26" s="470" t="str">
        <f>VLOOKUP(B26,'シングルス参加者リスト'!$B$3:$H$65,2)</f>
        <v>久保井　恭</v>
      </c>
      <c r="D26" s="471" t="str">
        <f>VLOOKUP(B26,'シングルス参加者リスト'!$B$3:$I$65,3)</f>
        <v>②</v>
      </c>
      <c r="E26" s="462" t="s">
        <v>1</v>
      </c>
      <c r="F26" s="482" t="str">
        <f>VLOOKUP(B26,'シングルス参加者リスト'!$B$3:$I$50,6)&amp;"１"</f>
        <v>北海道１</v>
      </c>
      <c r="G26" s="465" t="s">
        <v>2</v>
      </c>
      <c r="H26" s="477" t="str">
        <f>VLOOKUP(B26,'シングルス参加者リスト'!$B$3:$I$50,8)</f>
        <v>北海道科学大</v>
      </c>
      <c r="I26" s="472" t="s">
        <v>3</v>
      </c>
      <c r="J26" s="202"/>
      <c r="K26" s="71"/>
      <c r="L26" s="116"/>
      <c r="M26" s="73"/>
      <c r="N26" s="122"/>
      <c r="O26" s="73"/>
      <c r="P26" s="116"/>
      <c r="Q26" s="116"/>
      <c r="R26" s="73"/>
      <c r="S26" s="73"/>
      <c r="T26" s="118"/>
      <c r="U26" s="202"/>
      <c r="V26" s="470" t="str">
        <f>VLOOKUP(AE26,'シングルス参加者リスト'!$B$3:$H$65,2)</f>
        <v>平川　暉人</v>
      </c>
      <c r="W26" s="471" t="str">
        <f>VLOOKUP(AE26,'シングルス参加者リスト'!$B$3:$I$50,3)</f>
        <v>②</v>
      </c>
      <c r="X26" s="462" t="s">
        <v>1</v>
      </c>
      <c r="Y26" s="466" t="str">
        <f>VLOOKUP(AE26,'シングルス参加者リスト'!$B$3:$I$65,6)&amp;"２"</f>
        <v>近畿２</v>
      </c>
      <c r="Z26" s="465" t="s">
        <v>2</v>
      </c>
      <c r="AA26" s="466" t="str">
        <f>VLOOKUP(AE26,'シングルス参加者リスト'!$B$3:$I$65,8)</f>
        <v>相生学院</v>
      </c>
      <c r="AB26" s="462" t="s">
        <v>14</v>
      </c>
      <c r="AC26" s="110"/>
      <c r="AD26" s="467">
        <v>36</v>
      </c>
      <c r="AE26" s="51">
        <v>31</v>
      </c>
      <c r="AG26" s="75"/>
      <c r="AJ26" s="76"/>
      <c r="AK26" s="77"/>
      <c r="AL26" s="78"/>
    </row>
    <row r="27" spans="1:38" ht="24.75" customHeight="1">
      <c r="A27" s="467"/>
      <c r="B27" s="67"/>
      <c r="C27" s="470"/>
      <c r="D27" s="471"/>
      <c r="E27" s="462"/>
      <c r="F27" s="482" t="e">
        <f>VLOOKUP(B27,'[2]男Ｓ女Ｓリスト'!$B$3:$H$45,5)&amp;" "&amp;"１"</f>
        <v>#N/A</v>
      </c>
      <c r="G27" s="465"/>
      <c r="H27" s="477"/>
      <c r="I27" s="472"/>
      <c r="J27" s="73"/>
      <c r="K27" s="73"/>
      <c r="L27" s="155"/>
      <c r="M27" s="73"/>
      <c r="N27" s="454" t="s">
        <v>309</v>
      </c>
      <c r="O27" s="118"/>
      <c r="P27" s="153"/>
      <c r="Q27" s="453" t="s">
        <v>311</v>
      </c>
      <c r="R27" s="73"/>
      <c r="S27" s="155"/>
      <c r="T27" s="73"/>
      <c r="U27" s="73"/>
      <c r="V27" s="470"/>
      <c r="W27" s="471"/>
      <c r="X27" s="462"/>
      <c r="Y27" s="466" t="e">
        <f>VLOOKUP(AE27,'[2]男Ｓ女Ｓリスト'!$B$3:$H$45,5)&amp;" "&amp;"１"</f>
        <v>#N/A</v>
      </c>
      <c r="Z27" s="465"/>
      <c r="AA27" s="466"/>
      <c r="AB27" s="462"/>
      <c r="AC27" s="110"/>
      <c r="AD27" s="467"/>
      <c r="AG27" s="75"/>
      <c r="AJ27" s="76"/>
      <c r="AK27" s="77"/>
      <c r="AL27" s="78"/>
    </row>
    <row r="28" spans="1:38" ht="24.75" customHeight="1">
      <c r="A28" s="467">
        <v>13</v>
      </c>
      <c r="B28" s="67">
        <v>29</v>
      </c>
      <c r="C28" s="470" t="str">
        <f>VLOOKUP(B28,'シングルス参加者リスト'!$B$3:$H$65,2)</f>
        <v>丸山　隼弥</v>
      </c>
      <c r="D28" s="471" t="str">
        <f>VLOOKUP(B28,'シングルス参加者リスト'!$B$3:$I$65,3)</f>
        <v>①</v>
      </c>
      <c r="E28" s="462" t="s">
        <v>1</v>
      </c>
      <c r="F28" s="482" t="str">
        <f>VLOOKUP(B28,'シングルス参加者リスト'!$B$3:$I$50,6)&amp;"３"</f>
        <v>近畿３</v>
      </c>
      <c r="G28" s="465" t="s">
        <v>2</v>
      </c>
      <c r="H28" s="477" t="str">
        <f>VLOOKUP(B28,'シングルス参加者リスト'!$B$3:$I$50,8)</f>
        <v>相生学院</v>
      </c>
      <c r="I28" s="472" t="s">
        <v>3</v>
      </c>
      <c r="J28" s="71"/>
      <c r="K28" s="71"/>
      <c r="L28" s="155"/>
      <c r="M28" s="73"/>
      <c r="N28" s="454"/>
      <c r="O28" s="73"/>
      <c r="P28" s="73"/>
      <c r="Q28" s="453"/>
      <c r="R28" s="73"/>
      <c r="S28" s="155"/>
      <c r="T28" s="71"/>
      <c r="U28" s="71"/>
      <c r="V28" s="470" t="str">
        <f>VLOOKUP(AE28,'シングルス参加者リスト'!$B$3:$H$65,2)</f>
        <v>藤原　大生</v>
      </c>
      <c r="W28" s="471" t="str">
        <f>VLOOKUP(AE28,'シングルス参加者リスト'!$B$3:$I$50,3)</f>
        <v>②</v>
      </c>
      <c r="X28" s="462" t="s">
        <v>1</v>
      </c>
      <c r="Y28" s="466" t="str">
        <f>VLOOKUP(AE28,'シングルス参加者リスト'!$B$3:$I$65,6)&amp;"１"</f>
        <v>関東１</v>
      </c>
      <c r="Z28" s="465" t="s">
        <v>2</v>
      </c>
      <c r="AA28" s="466" t="str">
        <f>VLOOKUP(AE28,'シングルス参加者リスト'!$B$3:$I$65,8)</f>
        <v>東洋大牛久</v>
      </c>
      <c r="AB28" s="462" t="s">
        <v>14</v>
      </c>
      <c r="AC28" s="110"/>
      <c r="AD28" s="467">
        <v>37</v>
      </c>
      <c r="AE28" s="51">
        <v>8</v>
      </c>
      <c r="AG28" s="75"/>
      <c r="AJ28" s="76"/>
      <c r="AK28" s="77"/>
      <c r="AL28" s="78"/>
    </row>
    <row r="29" spans="1:38" ht="24.75" customHeight="1">
      <c r="A29" s="467"/>
      <c r="B29" s="67"/>
      <c r="C29" s="470"/>
      <c r="D29" s="471"/>
      <c r="E29" s="462"/>
      <c r="F29" s="482" t="e">
        <f>VLOOKUP(B29,'[2]男Ｓ女Ｓリスト'!$B$3:$H$45,5)&amp;" "&amp;"１"</f>
        <v>#N/A</v>
      </c>
      <c r="G29" s="465"/>
      <c r="H29" s="477"/>
      <c r="I29" s="472"/>
      <c r="J29" s="155"/>
      <c r="K29" s="154"/>
      <c r="L29" s="73"/>
      <c r="M29" s="73"/>
      <c r="N29" s="122"/>
      <c r="O29" s="73"/>
      <c r="P29" s="73"/>
      <c r="Q29" s="116"/>
      <c r="R29" s="73"/>
      <c r="S29" s="73"/>
      <c r="T29" s="185"/>
      <c r="U29" s="155"/>
      <c r="V29" s="470"/>
      <c r="W29" s="471"/>
      <c r="X29" s="462"/>
      <c r="Y29" s="466" t="e">
        <f>VLOOKUP(AE29,'[2]男Ｓ女Ｓリスト'!$B$3:$H$45,5)&amp;" "&amp;"１"</f>
        <v>#N/A</v>
      </c>
      <c r="Z29" s="465"/>
      <c r="AA29" s="466"/>
      <c r="AB29" s="462"/>
      <c r="AC29" s="110"/>
      <c r="AD29" s="467"/>
      <c r="AG29" s="75"/>
      <c r="AJ29" s="76"/>
      <c r="AK29" s="77"/>
      <c r="AL29" s="78"/>
    </row>
    <row r="30" spans="1:38" ht="24.75" customHeight="1">
      <c r="A30" s="467">
        <v>14</v>
      </c>
      <c r="B30" s="67">
        <v>9</v>
      </c>
      <c r="C30" s="469" t="str">
        <f>VLOOKUP(B30,'シングルス参加者リスト'!$B$3:$I$50,2)</f>
        <v>森山　翔太</v>
      </c>
      <c r="D30" s="471" t="str">
        <f>VLOOKUP(B30,'シングルス参加者リスト'!$B$3:$I$50,3)</f>
        <v>②</v>
      </c>
      <c r="E30" s="462" t="s">
        <v>1</v>
      </c>
      <c r="F30" s="481" t="str">
        <f>VLOOKUP(B30,'シングルス参加者リスト'!$B$3:$I$50,6)</f>
        <v>関東</v>
      </c>
      <c r="G30" s="465" t="s">
        <v>2</v>
      </c>
      <c r="H30" s="468" t="str">
        <f>VLOOKUP(B30,'シングルス参加者リスト'!$B$3:$I$50,8)</f>
        <v>霞ヶ浦</v>
      </c>
      <c r="I30" s="472" t="s">
        <v>3</v>
      </c>
      <c r="J30" s="155"/>
      <c r="K30" s="122" t="s">
        <v>261</v>
      </c>
      <c r="L30" s="154"/>
      <c r="M30" s="73"/>
      <c r="N30" s="122"/>
      <c r="O30" s="73"/>
      <c r="P30" s="73"/>
      <c r="Q30" s="116"/>
      <c r="R30" s="73"/>
      <c r="S30" s="185"/>
      <c r="T30" s="116" t="s">
        <v>277</v>
      </c>
      <c r="U30" s="202"/>
      <c r="V30" s="469" t="str">
        <f>VLOOKUP(AE30,'シングルス参加者リスト'!$B$3:$I$50,2)</f>
        <v>成瀬　弦生</v>
      </c>
      <c r="W30" s="469" t="str">
        <f>VLOOKUP(AE30,'シングルス参加者リスト'!$B$3:$I$50,3)</f>
        <v>②</v>
      </c>
      <c r="X30" s="462" t="s">
        <v>1</v>
      </c>
      <c r="Y30" s="463" t="str">
        <f>VLOOKUP(AE30,'シングルス参加者リスト'!$B$3:$I$50,6)</f>
        <v>東北</v>
      </c>
      <c r="Z30" s="465" t="s">
        <v>2</v>
      </c>
      <c r="AA30" s="463" t="str">
        <f>VLOOKUP(AE30,'シングルス参加者リスト'!$B$3:$I$50,8)</f>
        <v>日大山形</v>
      </c>
      <c r="AB30" s="462" t="s">
        <v>14</v>
      </c>
      <c r="AC30" s="110"/>
      <c r="AD30" s="467">
        <v>38</v>
      </c>
      <c r="AE30" s="51">
        <v>7</v>
      </c>
      <c r="AG30" s="75"/>
      <c r="AJ30" s="76"/>
      <c r="AK30" s="77"/>
      <c r="AL30" s="78"/>
    </row>
    <row r="31" spans="1:38" ht="24.75" customHeight="1">
      <c r="A31" s="467"/>
      <c r="B31" s="67"/>
      <c r="C31" s="469"/>
      <c r="D31" s="471"/>
      <c r="E31" s="462"/>
      <c r="F31" s="481" t="e">
        <f>VLOOKUP(B31,'[2]男Ｓ女Ｓリスト'!$B$3:$H$45,5)&amp;" "&amp;"１"</f>
        <v>#N/A</v>
      </c>
      <c r="G31" s="465"/>
      <c r="H31" s="468"/>
      <c r="I31" s="472"/>
      <c r="J31" s="457" t="s">
        <v>232</v>
      </c>
      <c r="K31" s="151"/>
      <c r="L31" s="122"/>
      <c r="M31" s="73"/>
      <c r="N31" s="122"/>
      <c r="O31" s="73"/>
      <c r="P31" s="73"/>
      <c r="Q31" s="116"/>
      <c r="R31" s="73"/>
      <c r="S31" s="116"/>
      <c r="T31" s="205"/>
      <c r="U31" s="459" t="s">
        <v>247</v>
      </c>
      <c r="V31" s="469"/>
      <c r="W31" s="469"/>
      <c r="X31" s="462"/>
      <c r="Y31" s="463"/>
      <c r="Z31" s="465"/>
      <c r="AA31" s="463"/>
      <c r="AB31" s="462"/>
      <c r="AC31" s="110"/>
      <c r="AD31" s="467"/>
      <c r="AG31" s="75"/>
      <c r="AJ31" s="76"/>
      <c r="AK31" s="77"/>
      <c r="AL31" s="78"/>
    </row>
    <row r="32" spans="1:38" ht="24.75" customHeight="1">
      <c r="A32" s="467">
        <v>15</v>
      </c>
      <c r="B32" s="67">
        <v>38</v>
      </c>
      <c r="C32" s="469" t="str">
        <f>VLOOKUP(B32,'シングルス参加者リスト'!$B$3:$I$50,2)</f>
        <v>前田　将吾</v>
      </c>
      <c r="D32" s="471" t="str">
        <f>VLOOKUP(B32,'シングルス参加者リスト'!$B$3:$I$50,3)</f>
        <v>②</v>
      </c>
      <c r="E32" s="462" t="s">
        <v>1</v>
      </c>
      <c r="F32" s="481" t="str">
        <f>VLOOKUP(B32,'シングルス参加者リスト'!$B$3:$I$50,6)</f>
        <v>中国</v>
      </c>
      <c r="G32" s="465" t="s">
        <v>2</v>
      </c>
      <c r="H32" s="468" t="str">
        <f>VLOOKUP(B32,'シングルス参加者リスト'!$B$3:$I$50,8)</f>
        <v>関西</v>
      </c>
      <c r="I32" s="472" t="s">
        <v>3</v>
      </c>
      <c r="J32" s="458"/>
      <c r="K32" s="155"/>
      <c r="L32" s="122"/>
      <c r="M32" s="73"/>
      <c r="N32" s="122"/>
      <c r="O32" s="73"/>
      <c r="P32" s="73"/>
      <c r="Q32" s="116"/>
      <c r="R32" s="73"/>
      <c r="S32" s="116"/>
      <c r="T32" s="155"/>
      <c r="U32" s="460"/>
      <c r="V32" s="469" t="str">
        <f>VLOOKUP(AE32,'シングルス参加者リスト'!$B$3:$I$50,2)</f>
        <v>市川　和樹</v>
      </c>
      <c r="W32" s="469" t="str">
        <f>VLOOKUP(AE32,'シングルス参加者リスト'!$B$3:$I$50,3)</f>
        <v>②</v>
      </c>
      <c r="X32" s="462" t="s">
        <v>1</v>
      </c>
      <c r="Y32" s="463" t="str">
        <f>VLOOKUP(AE32,'シングルス参加者リスト'!$B$3:$I$50,6)</f>
        <v>近畿</v>
      </c>
      <c r="Z32" s="465" t="s">
        <v>2</v>
      </c>
      <c r="AA32" s="463" t="str">
        <f>VLOOKUP(AE32,'シングルス参加者リスト'!$B$3:$I$50,8)</f>
        <v>京都外大西</v>
      </c>
      <c r="AB32" s="462" t="s">
        <v>14</v>
      </c>
      <c r="AC32" s="110"/>
      <c r="AD32" s="467">
        <v>39</v>
      </c>
      <c r="AE32" s="51">
        <v>34</v>
      </c>
      <c r="AG32" s="75"/>
      <c r="AJ32" s="76"/>
      <c r="AK32" s="77"/>
      <c r="AL32" s="78"/>
    </row>
    <row r="33" spans="1:38" ht="24.75" customHeight="1">
      <c r="A33" s="467"/>
      <c r="B33" s="67"/>
      <c r="C33" s="469"/>
      <c r="D33" s="471"/>
      <c r="E33" s="462"/>
      <c r="F33" s="481" t="e">
        <f>VLOOKUP(B33,'[2]男Ｓ女Ｓリスト'!$B$3:$H$45,5)&amp;" "&amp;"１"</f>
        <v>#N/A</v>
      </c>
      <c r="G33" s="465"/>
      <c r="H33" s="468"/>
      <c r="I33" s="472"/>
      <c r="J33" s="155"/>
      <c r="K33" s="155"/>
      <c r="L33" s="454" t="s">
        <v>289</v>
      </c>
      <c r="M33" s="73"/>
      <c r="N33" s="122"/>
      <c r="O33" s="73"/>
      <c r="P33" s="73"/>
      <c r="Q33" s="116"/>
      <c r="R33" s="73"/>
      <c r="S33" s="453" t="s">
        <v>305</v>
      </c>
      <c r="T33" s="155"/>
      <c r="U33" s="155"/>
      <c r="V33" s="469"/>
      <c r="W33" s="469"/>
      <c r="X33" s="462"/>
      <c r="Y33" s="463"/>
      <c r="Z33" s="465"/>
      <c r="AA33" s="463"/>
      <c r="AB33" s="462"/>
      <c r="AC33" s="110"/>
      <c r="AD33" s="467"/>
      <c r="AG33" s="75"/>
      <c r="AJ33" s="76"/>
      <c r="AK33" s="77"/>
      <c r="AL33" s="78"/>
    </row>
    <row r="34" spans="1:38" ht="24.75" customHeight="1">
      <c r="A34" s="467">
        <v>16</v>
      </c>
      <c r="B34" s="67">
        <v>43</v>
      </c>
      <c r="C34" s="469" t="str">
        <f>VLOOKUP(B34,'シングルス参加者リスト'!$B$3:$I$50,2)</f>
        <v>藤永　啓人</v>
      </c>
      <c r="D34" s="471" t="str">
        <f>VLOOKUP(B34,'シングルス参加者リスト'!$B$3:$I$50,3)</f>
        <v>②</v>
      </c>
      <c r="E34" s="462" t="s">
        <v>1</v>
      </c>
      <c r="F34" s="481" t="str">
        <f>VLOOKUP(B34,'シングルス参加者リスト'!$B$3:$I$50,6)</f>
        <v>九州</v>
      </c>
      <c r="G34" s="465" t="s">
        <v>2</v>
      </c>
      <c r="H34" s="468" t="str">
        <f>VLOOKUP(B34,'シングルス参加者リスト'!$B$3:$I$50,8)</f>
        <v>海星</v>
      </c>
      <c r="I34" s="472" t="s">
        <v>3</v>
      </c>
      <c r="J34" s="202"/>
      <c r="K34" s="155"/>
      <c r="L34" s="454"/>
      <c r="M34" s="154"/>
      <c r="N34" s="122"/>
      <c r="O34" s="73"/>
      <c r="P34" s="73"/>
      <c r="Q34" s="116"/>
      <c r="R34" s="185"/>
      <c r="S34" s="453"/>
      <c r="T34" s="155"/>
      <c r="U34" s="202"/>
      <c r="V34" s="469" t="str">
        <f>VLOOKUP(AE34,'シングルス参加者リスト'!$B$3:$I$50,2)</f>
        <v>加藤　   潤</v>
      </c>
      <c r="W34" s="469" t="str">
        <f>VLOOKUP(AE34,'シングルス参加者リスト'!$B$3:$I$50,3)</f>
        <v>①</v>
      </c>
      <c r="X34" s="462" t="s">
        <v>1</v>
      </c>
      <c r="Y34" s="463" t="str">
        <f>VLOOKUP(AE34,'シングルス参加者リスト'!$B$3:$I$50,6)</f>
        <v>関東</v>
      </c>
      <c r="Z34" s="465" t="s">
        <v>2</v>
      </c>
      <c r="AA34" s="463" t="str">
        <f>VLOOKUP(AE34,'シングルス参加者リスト'!$B$3:$I$50,8)</f>
        <v>秀明八千代</v>
      </c>
      <c r="AB34" s="462" t="s">
        <v>14</v>
      </c>
      <c r="AC34" s="110"/>
      <c r="AD34" s="467">
        <v>40</v>
      </c>
      <c r="AE34" s="51">
        <v>11</v>
      </c>
      <c r="AG34" s="75"/>
      <c r="AJ34" s="76"/>
      <c r="AK34" s="77"/>
      <c r="AL34" s="78"/>
    </row>
    <row r="35" spans="1:38" ht="24.75" customHeight="1">
      <c r="A35" s="467"/>
      <c r="B35" s="67"/>
      <c r="C35" s="469"/>
      <c r="D35" s="471"/>
      <c r="E35" s="462"/>
      <c r="F35" s="481" t="e">
        <f>VLOOKUP(B35,'[2]男Ｓ女Ｓリスト'!$B$3:$H$45,5)&amp;" "&amp;"１"</f>
        <v>#N/A</v>
      </c>
      <c r="G35" s="465"/>
      <c r="H35" s="468"/>
      <c r="I35" s="472"/>
      <c r="J35" s="457" t="s">
        <v>40</v>
      </c>
      <c r="K35" s="73"/>
      <c r="L35" s="122"/>
      <c r="M35" s="122"/>
      <c r="N35" s="122"/>
      <c r="O35" s="73"/>
      <c r="P35" s="73"/>
      <c r="Q35" s="116"/>
      <c r="R35" s="116"/>
      <c r="S35" s="116"/>
      <c r="T35" s="149"/>
      <c r="U35" s="459" t="s">
        <v>249</v>
      </c>
      <c r="V35" s="469"/>
      <c r="W35" s="469"/>
      <c r="X35" s="462"/>
      <c r="Y35" s="463"/>
      <c r="Z35" s="465"/>
      <c r="AA35" s="463"/>
      <c r="AB35" s="462"/>
      <c r="AC35" s="110"/>
      <c r="AD35" s="467"/>
      <c r="AG35" s="75"/>
      <c r="AJ35" s="76"/>
      <c r="AK35" s="77"/>
      <c r="AL35" s="78"/>
    </row>
    <row r="36" spans="1:38" ht="24.75" customHeight="1">
      <c r="A36" s="467">
        <v>17</v>
      </c>
      <c r="B36" s="67">
        <v>4</v>
      </c>
      <c r="C36" s="469" t="str">
        <f>VLOOKUP(B36,'シングルス参加者リスト'!$B$3:$I$50,2)</f>
        <v>紺野　拓海</v>
      </c>
      <c r="D36" s="471" t="str">
        <f>VLOOKUP(B36,'シングルス参加者リスト'!$B$3:$I$50,3)</f>
        <v>②</v>
      </c>
      <c r="E36" s="462" t="s">
        <v>1</v>
      </c>
      <c r="F36" s="481" t="str">
        <f>VLOOKUP(B36,'シングルス参加者リスト'!$B$3:$I$50,6)</f>
        <v>東北</v>
      </c>
      <c r="G36" s="465" t="s">
        <v>2</v>
      </c>
      <c r="H36" s="468" t="str">
        <f>VLOOKUP(B36,'シングルス参加者リスト'!$B$3:$I$50,8)</f>
        <v>岩手</v>
      </c>
      <c r="I36" s="472" t="s">
        <v>3</v>
      </c>
      <c r="J36" s="458"/>
      <c r="K36" s="154"/>
      <c r="L36" s="122"/>
      <c r="M36" s="122"/>
      <c r="N36" s="122"/>
      <c r="O36" s="73"/>
      <c r="P36" s="73"/>
      <c r="Q36" s="116"/>
      <c r="R36" s="116"/>
      <c r="S36" s="116"/>
      <c r="T36" s="185"/>
      <c r="U36" s="460"/>
      <c r="V36" s="469" t="str">
        <f>VLOOKUP(AE36,'シングルス参加者リスト'!$B$3:$I$50,2)</f>
        <v>森　健太郎</v>
      </c>
      <c r="W36" s="469" t="str">
        <f>VLOOKUP(AE36,'シングルス参加者リスト'!$B$3:$I$50,3)</f>
        <v>①</v>
      </c>
      <c r="X36" s="462" t="s">
        <v>1</v>
      </c>
      <c r="Y36" s="463" t="str">
        <f>VLOOKUP(AE36,'シングルス参加者リスト'!$B$3:$I$50,6)</f>
        <v>九州</v>
      </c>
      <c r="Z36" s="465" t="s">
        <v>2</v>
      </c>
      <c r="AA36" s="463" t="str">
        <f>VLOOKUP(AE36,'シングルス参加者リスト'!$B$3:$I$50,8)</f>
        <v>筑陽学園</v>
      </c>
      <c r="AB36" s="462" t="s">
        <v>14</v>
      </c>
      <c r="AC36" s="110"/>
      <c r="AD36" s="467">
        <v>41</v>
      </c>
      <c r="AE36" s="51">
        <v>44</v>
      </c>
      <c r="AG36" s="75"/>
      <c r="AJ36" s="76"/>
      <c r="AK36" s="77"/>
      <c r="AL36" s="78"/>
    </row>
    <row r="37" spans="1:38" ht="24.75" customHeight="1">
      <c r="A37" s="467"/>
      <c r="B37" s="67"/>
      <c r="C37" s="469"/>
      <c r="D37" s="471"/>
      <c r="E37" s="462"/>
      <c r="F37" s="481" t="e">
        <f>VLOOKUP(B37,'[2]男Ｓ女Ｓリスト'!$B$3:$H$45,5)&amp;" "&amp;"１"</f>
        <v>#N/A</v>
      </c>
      <c r="G37" s="465"/>
      <c r="H37" s="468"/>
      <c r="I37" s="472"/>
      <c r="J37" s="73"/>
      <c r="K37" s="122" t="s">
        <v>263</v>
      </c>
      <c r="L37" s="149"/>
      <c r="M37" s="122"/>
      <c r="N37" s="122"/>
      <c r="O37" s="73"/>
      <c r="P37" s="73"/>
      <c r="Q37" s="116"/>
      <c r="R37" s="116"/>
      <c r="S37" s="118"/>
      <c r="T37" s="116" t="s">
        <v>279</v>
      </c>
      <c r="U37" s="73"/>
      <c r="V37" s="469"/>
      <c r="W37" s="469"/>
      <c r="X37" s="462"/>
      <c r="Y37" s="463"/>
      <c r="Z37" s="465"/>
      <c r="AA37" s="463"/>
      <c r="AB37" s="462"/>
      <c r="AC37" s="110"/>
      <c r="AD37" s="467"/>
      <c r="AG37" s="75"/>
      <c r="AJ37" s="76"/>
      <c r="AK37" s="77"/>
      <c r="AL37" s="78"/>
    </row>
    <row r="38" spans="1:38" ht="24.75" customHeight="1">
      <c r="A38" s="467">
        <v>18</v>
      </c>
      <c r="B38" s="67">
        <v>20</v>
      </c>
      <c r="C38" s="469" t="str">
        <f>VLOOKUP(B38,'シングルス参加者リスト'!$B$3:$I$50,2)</f>
        <v>坂野　   唯</v>
      </c>
      <c r="D38" s="471" t="str">
        <f>VLOOKUP(B38,'シングルス参加者リスト'!$B$3:$I$50,3)</f>
        <v>②</v>
      </c>
      <c r="E38" s="462" t="s">
        <v>1</v>
      </c>
      <c r="F38" s="491" t="str">
        <f>VLOOKUP(B38,'シングルス参加者リスト'!$B$3:$I$50,6)</f>
        <v>東京</v>
      </c>
      <c r="G38" s="465" t="s">
        <v>2</v>
      </c>
      <c r="H38" s="485" t="str">
        <f>VLOOKUP(B38,'シングルス参加者リスト'!$B$3:$I$50,8)</f>
        <v>大成</v>
      </c>
      <c r="I38" s="472" t="s">
        <v>3</v>
      </c>
      <c r="J38" s="71"/>
      <c r="K38" s="149"/>
      <c r="L38" s="73"/>
      <c r="M38" s="122"/>
      <c r="N38" s="122"/>
      <c r="O38" s="73"/>
      <c r="P38" s="73"/>
      <c r="Q38" s="116"/>
      <c r="R38" s="116"/>
      <c r="S38" s="73"/>
      <c r="T38" s="118"/>
      <c r="U38" s="71"/>
      <c r="V38" s="469" t="str">
        <f>VLOOKUP(AE38,'シングルス参加者リスト'!$B$3:$I$50,2)</f>
        <v>星木     昇</v>
      </c>
      <c r="W38" s="469" t="str">
        <f>VLOOKUP(AE38,'シングルス参加者リスト'!$B$3:$I$50,3)</f>
        <v>②</v>
      </c>
      <c r="X38" s="462" t="s">
        <v>1</v>
      </c>
      <c r="Y38" s="464" t="str">
        <f>VLOOKUP(AE38,'シングルス参加者リスト'!$B$3:$I$50,6)</f>
        <v>中国</v>
      </c>
      <c r="Z38" s="465" t="s">
        <v>2</v>
      </c>
      <c r="AA38" s="464" t="str">
        <f>VLOOKUP(AE38,'シングルス参加者リスト'!$B$3:$I$50,8)</f>
        <v>岡山理大附</v>
      </c>
      <c r="AB38" s="462" t="s">
        <v>14</v>
      </c>
      <c r="AC38" s="110"/>
      <c r="AD38" s="467">
        <v>42</v>
      </c>
      <c r="AE38" s="51">
        <v>37</v>
      </c>
      <c r="AG38" s="75"/>
      <c r="AJ38" s="76"/>
      <c r="AK38" s="77"/>
      <c r="AL38" s="78"/>
    </row>
    <row r="39" spans="1:38" ht="24.75" customHeight="1">
      <c r="A39" s="467"/>
      <c r="B39" s="67"/>
      <c r="C39" s="469"/>
      <c r="D39" s="471"/>
      <c r="E39" s="462"/>
      <c r="F39" s="491" t="e">
        <f>VLOOKUP(B39,'[2]男Ｓ女Ｓリスト'!$B$3:$H$45,5)&amp;" "&amp;"１"</f>
        <v>#N/A</v>
      </c>
      <c r="G39" s="465"/>
      <c r="H39" s="485"/>
      <c r="I39" s="472"/>
      <c r="J39" s="73"/>
      <c r="K39" s="73"/>
      <c r="L39" s="73"/>
      <c r="M39" s="454" t="s">
        <v>302</v>
      </c>
      <c r="N39" s="149"/>
      <c r="O39" s="73"/>
      <c r="P39" s="73"/>
      <c r="Q39" s="118"/>
      <c r="R39" s="453" t="s">
        <v>307</v>
      </c>
      <c r="S39" s="73"/>
      <c r="T39" s="73"/>
      <c r="U39" s="73"/>
      <c r="V39" s="469"/>
      <c r="W39" s="469"/>
      <c r="X39" s="462"/>
      <c r="Y39" s="464"/>
      <c r="Z39" s="465"/>
      <c r="AA39" s="464"/>
      <c r="AB39" s="462"/>
      <c r="AC39" s="110"/>
      <c r="AD39" s="467"/>
      <c r="AG39" s="75"/>
      <c r="AJ39" s="76"/>
      <c r="AK39" s="77"/>
      <c r="AL39" s="78"/>
    </row>
    <row r="40" spans="1:38" ht="24.75" customHeight="1">
      <c r="A40" s="467">
        <v>19</v>
      </c>
      <c r="B40" s="67">
        <v>10</v>
      </c>
      <c r="C40" s="469" t="str">
        <f>VLOOKUP(B40,'シングルス参加者リスト'!$B$3:$I$50,2)</f>
        <v>平野　翔馬</v>
      </c>
      <c r="D40" s="471" t="str">
        <f>VLOOKUP(B40,'シングルス参加者リスト'!$B$3:$I$50,3)</f>
        <v>②</v>
      </c>
      <c r="E40" s="462" t="s">
        <v>1</v>
      </c>
      <c r="F40" s="491" t="str">
        <f>VLOOKUP(B40,'シングルス参加者リスト'!$B$3:$I$50,6)</f>
        <v>関東</v>
      </c>
      <c r="G40" s="465" t="s">
        <v>2</v>
      </c>
      <c r="H40" s="485" t="str">
        <f>VLOOKUP(B40,'シングルス参加者リスト'!$B$3:$I$50,8)</f>
        <v>昌平</v>
      </c>
      <c r="I40" s="472" t="s">
        <v>3</v>
      </c>
      <c r="J40" s="71"/>
      <c r="K40" s="71"/>
      <c r="L40" s="73"/>
      <c r="M40" s="454"/>
      <c r="N40" s="73"/>
      <c r="O40" s="73"/>
      <c r="P40" s="73"/>
      <c r="Q40" s="73"/>
      <c r="R40" s="453"/>
      <c r="S40" s="73"/>
      <c r="T40" s="71"/>
      <c r="U40" s="71"/>
      <c r="V40" s="469" t="str">
        <f>VLOOKUP(AE40,'シングルス参加者リスト'!$B$3:$I$50,2)</f>
        <v>小林　将大</v>
      </c>
      <c r="W40" s="469" t="str">
        <f>VLOOKUP(AE40,'シングルス参加者リスト'!$B$3:$I$50,3)</f>
        <v>②</v>
      </c>
      <c r="X40" s="462" t="s">
        <v>1</v>
      </c>
      <c r="Y40" s="464" t="str">
        <f>VLOOKUP(AE40,'シングルス参加者リスト'!$B$3:$I$50,6)</f>
        <v>北信越</v>
      </c>
      <c r="Z40" s="465" t="s">
        <v>2</v>
      </c>
      <c r="AA40" s="464" t="str">
        <f>VLOOKUP(AE40,'シングルス参加者リスト'!$B$3:$I$50,8)</f>
        <v>松商学園</v>
      </c>
      <c r="AB40" s="462" t="s">
        <v>14</v>
      </c>
      <c r="AC40" s="110"/>
      <c r="AD40" s="467">
        <v>43</v>
      </c>
      <c r="AE40" s="51">
        <v>28</v>
      </c>
      <c r="AG40" s="75"/>
      <c r="AJ40" s="76"/>
      <c r="AK40" s="77"/>
      <c r="AL40" s="78"/>
    </row>
    <row r="41" spans="1:38" ht="24.75" customHeight="1">
      <c r="A41" s="467"/>
      <c r="B41" s="67"/>
      <c r="C41" s="469"/>
      <c r="D41" s="471"/>
      <c r="E41" s="462"/>
      <c r="F41" s="491" t="e">
        <f>VLOOKUP(B41,'[2]男Ｓ女Ｓリスト'!$B$3:$H$45,5)&amp;" "&amp;"１"</f>
        <v>#N/A</v>
      </c>
      <c r="G41" s="465"/>
      <c r="H41" s="485"/>
      <c r="I41" s="472"/>
      <c r="J41" s="73"/>
      <c r="K41" s="154"/>
      <c r="L41" s="73"/>
      <c r="M41" s="122"/>
      <c r="N41" s="73"/>
      <c r="O41" s="73"/>
      <c r="P41" s="73"/>
      <c r="Q41" s="73"/>
      <c r="R41" s="116"/>
      <c r="S41" s="73"/>
      <c r="T41" s="185"/>
      <c r="U41" s="73"/>
      <c r="V41" s="469"/>
      <c r="W41" s="469"/>
      <c r="X41" s="462"/>
      <c r="Y41" s="464"/>
      <c r="Z41" s="465"/>
      <c r="AA41" s="464"/>
      <c r="AB41" s="462"/>
      <c r="AC41" s="110"/>
      <c r="AD41" s="467"/>
      <c r="AG41" s="75"/>
      <c r="AJ41" s="76"/>
      <c r="AK41" s="77"/>
      <c r="AL41" s="78"/>
    </row>
    <row r="42" spans="1:38" ht="24.75" customHeight="1">
      <c r="A42" s="467">
        <v>20</v>
      </c>
      <c r="B42" s="67">
        <v>40</v>
      </c>
      <c r="C42" s="469" t="str">
        <f>VLOOKUP(B42,'シングルス参加者リスト'!$B$3:$I$50,2)</f>
        <v>加藤　博夢</v>
      </c>
      <c r="D42" s="471" t="str">
        <f>VLOOKUP(B42,'シングルス参加者リスト'!$B$3:$I$50,3)</f>
        <v>②</v>
      </c>
      <c r="E42" s="462" t="s">
        <v>1</v>
      </c>
      <c r="F42" s="481" t="str">
        <f>VLOOKUP(B42,'シングルス参加者リスト'!$B$3:$I$50,6)</f>
        <v>中国</v>
      </c>
      <c r="G42" s="465" t="s">
        <v>2</v>
      </c>
      <c r="H42" s="468" t="str">
        <f>VLOOKUP(B42,'シングルス参加者リスト'!$B$3:$I$50,8)</f>
        <v>岡山理大附</v>
      </c>
      <c r="I42" s="472" t="s">
        <v>3</v>
      </c>
      <c r="J42" s="73"/>
      <c r="K42" s="122" t="s">
        <v>265</v>
      </c>
      <c r="L42" s="154"/>
      <c r="M42" s="122"/>
      <c r="N42" s="73"/>
      <c r="O42" s="73"/>
      <c r="P42" s="73"/>
      <c r="Q42" s="73"/>
      <c r="R42" s="116"/>
      <c r="S42" s="185"/>
      <c r="T42" s="116" t="s">
        <v>281</v>
      </c>
      <c r="U42" s="71"/>
      <c r="V42" s="473" t="str">
        <f>VLOOKUP(AE42,'シングルス参加者リスト'!$B$3:$H$65,2)</f>
        <v>B　　y　　e</v>
      </c>
      <c r="W42" s="471"/>
      <c r="X42" s="462"/>
      <c r="Y42" s="463"/>
      <c r="Z42" s="465"/>
      <c r="AA42" s="463"/>
      <c r="AB42" s="462"/>
      <c r="AC42" s="110"/>
      <c r="AD42" s="467">
        <v>44</v>
      </c>
      <c r="AE42" s="51">
        <v>49</v>
      </c>
      <c r="AG42" s="75"/>
      <c r="AJ42" s="76"/>
      <c r="AK42" s="77"/>
      <c r="AL42" s="78"/>
    </row>
    <row r="43" spans="1:38" ht="24.75" customHeight="1">
      <c r="A43" s="467"/>
      <c r="B43" s="67"/>
      <c r="C43" s="469"/>
      <c r="D43" s="471"/>
      <c r="E43" s="462"/>
      <c r="F43" s="481" t="e">
        <f>VLOOKUP(B43,'[2]男Ｓ女Ｓリスト'!$B$3:$H$45,5)&amp;" "&amp;"１"</f>
        <v>#N/A</v>
      </c>
      <c r="G43" s="465"/>
      <c r="H43" s="468"/>
      <c r="I43" s="472"/>
      <c r="J43" s="457" t="s">
        <v>235</v>
      </c>
      <c r="K43" s="149"/>
      <c r="L43" s="122"/>
      <c r="M43" s="122"/>
      <c r="N43" s="73"/>
      <c r="O43" s="73"/>
      <c r="P43" s="73"/>
      <c r="Q43" s="73"/>
      <c r="R43" s="116"/>
      <c r="S43" s="116"/>
      <c r="T43" s="153"/>
      <c r="U43" s="185"/>
      <c r="V43" s="473"/>
      <c r="W43" s="471"/>
      <c r="X43" s="462"/>
      <c r="Y43" s="463"/>
      <c r="Z43" s="465"/>
      <c r="AA43" s="463"/>
      <c r="AB43" s="462"/>
      <c r="AC43" s="110"/>
      <c r="AD43" s="467"/>
      <c r="AG43" s="75"/>
      <c r="AJ43" s="76"/>
      <c r="AK43" s="77"/>
      <c r="AL43" s="78"/>
    </row>
    <row r="44" spans="1:38" ht="24.75" customHeight="1">
      <c r="A44" s="467">
        <v>21</v>
      </c>
      <c r="B44" s="67">
        <v>30</v>
      </c>
      <c r="C44" s="469" t="str">
        <f>VLOOKUP(B44,'シングルス参加者リスト'!$B$3:$I$50,2)</f>
        <v>木村　航平</v>
      </c>
      <c r="D44" s="471" t="str">
        <f>VLOOKUP(B44,'シングルス参加者リスト'!$B$3:$I$50,3)</f>
        <v>②</v>
      </c>
      <c r="E44" s="462" t="s">
        <v>1</v>
      </c>
      <c r="F44" s="481" t="str">
        <f>VLOOKUP(B44,'シングルス参加者リスト'!$B$3:$I$50,6)</f>
        <v>近畿</v>
      </c>
      <c r="G44" s="465" t="s">
        <v>2</v>
      </c>
      <c r="H44" s="468" t="str">
        <f>VLOOKUP(B44,'シングルス参加者リスト'!$B$3:$I$50,8)</f>
        <v>近畿大附属</v>
      </c>
      <c r="I44" s="472" t="s">
        <v>3</v>
      </c>
      <c r="J44" s="458"/>
      <c r="K44" s="73"/>
      <c r="L44" s="122"/>
      <c r="M44" s="122"/>
      <c r="N44" s="73"/>
      <c r="O44" s="73"/>
      <c r="P44" s="73"/>
      <c r="Q44" s="73"/>
      <c r="R44" s="116"/>
      <c r="S44" s="116"/>
      <c r="T44" s="73"/>
      <c r="U44" s="118"/>
      <c r="V44" s="469" t="str">
        <f>VLOOKUP(AE44,'シングルス参加者リスト'!$B$3:$I$50,2)</f>
        <v>小路　博隆</v>
      </c>
      <c r="W44" s="469" t="str">
        <f>VLOOKUP(AE44,'シングルス参加者リスト'!$B$3:$I$50,3)</f>
        <v>①</v>
      </c>
      <c r="X44" s="462" t="s">
        <v>1</v>
      </c>
      <c r="Y44" s="463" t="str">
        <f>VLOOKUP(AE44,'シングルス参加者リスト'!$B$3:$I$50,6)</f>
        <v>近畿</v>
      </c>
      <c r="Z44" s="465" t="s">
        <v>2</v>
      </c>
      <c r="AA44" s="463" t="str">
        <f>VLOOKUP(AE44,'シングルス参加者リスト'!$B$3:$I$50,8)</f>
        <v>東山</v>
      </c>
      <c r="AB44" s="462" t="s">
        <v>14</v>
      </c>
      <c r="AC44" s="110"/>
      <c r="AD44" s="467">
        <v>45</v>
      </c>
      <c r="AE44" s="51">
        <v>32</v>
      </c>
      <c r="AG44" s="75"/>
      <c r="AJ44" s="76"/>
      <c r="AK44" s="77"/>
      <c r="AL44" s="78"/>
    </row>
    <row r="45" spans="1:38" ht="24.75" customHeight="1">
      <c r="A45" s="467"/>
      <c r="B45" s="67"/>
      <c r="C45" s="469"/>
      <c r="D45" s="471"/>
      <c r="E45" s="462"/>
      <c r="F45" s="481" t="e">
        <f>VLOOKUP(B45,'[2]男Ｓ女Ｓリスト'!$B$3:$H$45,5)&amp;" "&amp;"１"</f>
        <v>#N/A</v>
      </c>
      <c r="G45" s="465"/>
      <c r="H45" s="468"/>
      <c r="I45" s="472"/>
      <c r="J45" s="73"/>
      <c r="K45" s="73"/>
      <c r="L45" s="454" t="s">
        <v>291</v>
      </c>
      <c r="M45" s="149"/>
      <c r="N45" s="73"/>
      <c r="O45" s="73"/>
      <c r="P45" s="73"/>
      <c r="Q45" s="73"/>
      <c r="R45" s="116"/>
      <c r="S45" s="453" t="s">
        <v>298</v>
      </c>
      <c r="T45" s="73"/>
      <c r="U45" s="73"/>
      <c r="V45" s="469"/>
      <c r="W45" s="469"/>
      <c r="X45" s="462"/>
      <c r="Y45" s="463"/>
      <c r="Z45" s="465"/>
      <c r="AA45" s="463"/>
      <c r="AB45" s="462"/>
      <c r="AC45" s="110"/>
      <c r="AD45" s="467"/>
      <c r="AG45" s="75"/>
      <c r="AJ45" s="76"/>
      <c r="AK45" s="77"/>
      <c r="AL45" s="78"/>
    </row>
    <row r="46" spans="1:38" ht="24.75" customHeight="1">
      <c r="A46" s="467">
        <v>22</v>
      </c>
      <c r="B46" s="67">
        <v>23</v>
      </c>
      <c r="C46" s="469" t="str">
        <f>VLOOKUP(B46,'シングルス参加者リスト'!$B$3:$I$50,2)</f>
        <v>北澤　拓真</v>
      </c>
      <c r="D46" s="471" t="str">
        <f>VLOOKUP(B46,'シングルス参加者リスト'!$B$3:$I$50,3)</f>
        <v>②</v>
      </c>
      <c r="E46" s="462" t="s">
        <v>1</v>
      </c>
      <c r="F46" s="481" t="str">
        <f>VLOOKUP(B46,'シングルス参加者リスト'!$B$3:$I$50,6)</f>
        <v>東海</v>
      </c>
      <c r="G46" s="465" t="s">
        <v>2</v>
      </c>
      <c r="H46" s="468" t="str">
        <f>VLOOKUP(B46,'シングルス参加者リスト'!$B$3:$I$50,8)</f>
        <v>名経大市邨</v>
      </c>
      <c r="I46" s="472" t="s">
        <v>3</v>
      </c>
      <c r="J46" s="73"/>
      <c r="K46" s="73"/>
      <c r="L46" s="454"/>
      <c r="M46" s="73"/>
      <c r="N46" s="73"/>
      <c r="O46" s="73"/>
      <c r="P46" s="73"/>
      <c r="Q46" s="73"/>
      <c r="R46" s="154"/>
      <c r="S46" s="453"/>
      <c r="T46" s="73"/>
      <c r="U46" s="71"/>
      <c r="V46" s="469" t="str">
        <f>VLOOKUP(AE46,'シングルス参加者リスト'!$B$3:$I$50,2)</f>
        <v>佐藤　一樹</v>
      </c>
      <c r="W46" s="469" t="str">
        <f>VLOOKUP(AE46,'シングルス参加者リスト'!$B$3:$I$50,3)</f>
        <v>②</v>
      </c>
      <c r="X46" s="462" t="s">
        <v>1</v>
      </c>
      <c r="Y46" s="463" t="str">
        <f>VLOOKUP(AE46,'シングルス参加者リスト'!$B$3:$I$50,6)</f>
        <v>東北</v>
      </c>
      <c r="Z46" s="465" t="s">
        <v>2</v>
      </c>
      <c r="AA46" s="463" t="str">
        <f>VLOOKUP(AE46,'シングルス参加者リスト'!$B$3:$I$50,8)</f>
        <v>岩手</v>
      </c>
      <c r="AB46" s="462" t="s">
        <v>14</v>
      </c>
      <c r="AC46" s="110"/>
      <c r="AD46" s="467">
        <v>46</v>
      </c>
      <c r="AE46" s="51">
        <v>5</v>
      </c>
      <c r="AG46" s="75"/>
      <c r="AJ46" s="76"/>
      <c r="AK46" s="77"/>
      <c r="AL46" s="78"/>
    </row>
    <row r="47" spans="1:38" ht="24.75" customHeight="1">
      <c r="A47" s="467"/>
      <c r="B47" s="67"/>
      <c r="C47" s="469"/>
      <c r="D47" s="471"/>
      <c r="E47" s="462"/>
      <c r="F47" s="481" t="e">
        <f>VLOOKUP(B47,'[2]男Ｓ女Ｓリスト'!$B$3:$H$45,5)&amp;" "&amp;"１"</f>
        <v>#N/A</v>
      </c>
      <c r="G47" s="465"/>
      <c r="H47" s="468"/>
      <c r="I47" s="472"/>
      <c r="J47" s="457" t="s">
        <v>237</v>
      </c>
      <c r="K47" s="73"/>
      <c r="L47" s="122"/>
      <c r="M47" s="73"/>
      <c r="N47" s="73"/>
      <c r="O47" s="73"/>
      <c r="P47" s="73"/>
      <c r="Q47" s="73"/>
      <c r="R47" s="122"/>
      <c r="S47" s="116"/>
      <c r="T47" s="149"/>
      <c r="U47" s="459" t="s">
        <v>251</v>
      </c>
      <c r="V47" s="469"/>
      <c r="W47" s="469"/>
      <c r="X47" s="462"/>
      <c r="Y47" s="463"/>
      <c r="Z47" s="465"/>
      <c r="AA47" s="463"/>
      <c r="AB47" s="462"/>
      <c r="AC47" s="110"/>
      <c r="AD47" s="467"/>
      <c r="AG47" s="75"/>
      <c r="AJ47" s="76"/>
      <c r="AK47" s="77"/>
      <c r="AL47" s="78"/>
    </row>
    <row r="48" spans="1:38" ht="24.75" customHeight="1">
      <c r="A48" s="467">
        <v>23</v>
      </c>
      <c r="B48" s="67">
        <v>18</v>
      </c>
      <c r="C48" s="469" t="str">
        <f>VLOOKUP(B48,'シングルス参加者リスト'!$B$3:$I$50,2)</f>
        <v>森     大地</v>
      </c>
      <c r="D48" s="471" t="str">
        <f>VLOOKUP(B48,'シングルス参加者リスト'!$B$3:$I$50,3)</f>
        <v>①</v>
      </c>
      <c r="E48" s="462" t="s">
        <v>1</v>
      </c>
      <c r="F48" s="481" t="str">
        <f>VLOOKUP(B48,'シングルス参加者リスト'!$B$3:$I$50,6)</f>
        <v>東京</v>
      </c>
      <c r="G48" s="465" t="s">
        <v>2</v>
      </c>
      <c r="H48" s="468" t="str">
        <f>VLOOKUP(B48,'シングルス参加者リスト'!$B$3:$I$50,8)</f>
        <v>東海大菅生</v>
      </c>
      <c r="I48" s="472" t="s">
        <v>3</v>
      </c>
      <c r="J48" s="458"/>
      <c r="K48" s="154"/>
      <c r="L48" s="122"/>
      <c r="M48" s="73"/>
      <c r="N48" s="73"/>
      <c r="O48" s="73"/>
      <c r="P48" s="73"/>
      <c r="Q48" s="73"/>
      <c r="R48" s="122"/>
      <c r="S48" s="116"/>
      <c r="T48" s="185"/>
      <c r="U48" s="460"/>
      <c r="V48" s="469" t="str">
        <f>VLOOKUP(AE48,'シングルス参加者リスト'!$B$3:$I$50,2)</f>
        <v>岡　   悠多</v>
      </c>
      <c r="W48" s="469" t="str">
        <f>VLOOKUP(AE48,'シングルス参加者リスト'!$B$3:$I$50,3)</f>
        <v>②</v>
      </c>
      <c r="X48" s="462" t="s">
        <v>1</v>
      </c>
      <c r="Y48" s="463" t="str">
        <f>VLOOKUP(AE48,'シングルス参加者リスト'!$B$3:$I$50,6)</f>
        <v>関東</v>
      </c>
      <c r="Z48" s="465" t="s">
        <v>2</v>
      </c>
      <c r="AA48" s="463" t="str">
        <f>VLOOKUP(AE48,'シングルス参加者リスト'!$B$3:$I$50,8)</f>
        <v>浦和学院</v>
      </c>
      <c r="AB48" s="462" t="s">
        <v>14</v>
      </c>
      <c r="AC48" s="110"/>
      <c r="AD48" s="467">
        <v>47</v>
      </c>
      <c r="AE48" s="51">
        <v>14</v>
      </c>
      <c r="AG48" s="75"/>
      <c r="AJ48" s="76"/>
      <c r="AK48" s="77"/>
      <c r="AL48" s="78"/>
    </row>
    <row r="49" spans="1:38" ht="24.75" customHeight="1">
      <c r="A49" s="467"/>
      <c r="B49" s="67"/>
      <c r="C49" s="469"/>
      <c r="D49" s="471"/>
      <c r="E49" s="462"/>
      <c r="F49" s="481" t="e">
        <f>VLOOKUP(B49,'[2]男Ｓ女Ｓリスト'!$B$3:$H$45,5)&amp;" "&amp;"１"</f>
        <v>#N/A</v>
      </c>
      <c r="G49" s="465"/>
      <c r="H49" s="468"/>
      <c r="I49" s="472"/>
      <c r="J49" s="73"/>
      <c r="K49" s="122" t="s">
        <v>267</v>
      </c>
      <c r="L49" s="149"/>
      <c r="M49" s="73"/>
      <c r="N49" s="73"/>
      <c r="O49" s="73"/>
      <c r="P49" s="73"/>
      <c r="Q49" s="73"/>
      <c r="R49" s="122"/>
      <c r="S49" s="118"/>
      <c r="T49" s="116" t="s">
        <v>283</v>
      </c>
      <c r="U49" s="73"/>
      <c r="V49" s="469"/>
      <c r="W49" s="469"/>
      <c r="X49" s="462"/>
      <c r="Y49" s="463"/>
      <c r="Z49" s="465"/>
      <c r="AA49" s="463"/>
      <c r="AB49" s="462"/>
      <c r="AC49" s="110"/>
      <c r="AD49" s="467"/>
      <c r="AG49" s="75"/>
      <c r="AJ49" s="76"/>
      <c r="AK49" s="77"/>
      <c r="AL49" s="78"/>
    </row>
    <row r="50" spans="1:38" ht="24.75" customHeight="1">
      <c r="A50" s="467">
        <v>24</v>
      </c>
      <c r="B50" s="67">
        <v>25</v>
      </c>
      <c r="C50" s="470" t="str">
        <f>VLOOKUP(B50,'シングルス参加者リスト'!$B$3:$H$65,2)</f>
        <v>田中　瑛士</v>
      </c>
      <c r="D50" s="471" t="str">
        <f>VLOOKUP(B50,'シングルス参加者リスト'!$B$3:$I$65,3)</f>
        <v>②</v>
      </c>
      <c r="E50" s="462" t="s">
        <v>1</v>
      </c>
      <c r="F50" s="482" t="str">
        <f>VLOOKUP(B50,'シングルス参加者リスト'!$B$3:$I$50,6)&amp;"１"</f>
        <v>北信越１</v>
      </c>
      <c r="G50" s="465" t="s">
        <v>2</v>
      </c>
      <c r="H50" s="477" t="str">
        <f>VLOOKUP(B50,'シングルス参加者リスト'!$B$3:$I$50,8)</f>
        <v>東京学館新潟</v>
      </c>
      <c r="I50" s="472" t="s">
        <v>3</v>
      </c>
      <c r="J50" s="71"/>
      <c r="K50" s="149"/>
      <c r="L50" s="73"/>
      <c r="M50" s="73"/>
      <c r="N50" s="73"/>
      <c r="O50" s="73"/>
      <c r="P50" s="73"/>
      <c r="Q50" s="73"/>
      <c r="R50" s="73"/>
      <c r="S50" s="73"/>
      <c r="T50" s="118"/>
      <c r="U50" s="71"/>
      <c r="V50" s="470" t="str">
        <f>VLOOKUP(AE50,'シングルス参加者リスト'!$B$3:$H$65,2)</f>
        <v>田形　諒平</v>
      </c>
      <c r="W50" s="471" t="str">
        <f>VLOOKUP(AE50,'シングルス参加者リスト'!$B$3:$I$50,3)</f>
        <v>②</v>
      </c>
      <c r="X50" s="462" t="s">
        <v>1</v>
      </c>
      <c r="Y50" s="466" t="str">
        <f>VLOOKUP(AE50,'シングルス参加者リスト'!$B$3:$I$65,6)&amp;"１"</f>
        <v>東京１</v>
      </c>
      <c r="Z50" s="465" t="s">
        <v>2</v>
      </c>
      <c r="AA50" s="466" t="str">
        <f>VLOOKUP(AE50,'シングルス参加者リスト'!$B$3:$I$65,8)</f>
        <v>大成</v>
      </c>
      <c r="AB50" s="462" t="s">
        <v>14</v>
      </c>
      <c r="AC50" s="110"/>
      <c r="AD50" s="467">
        <v>48</v>
      </c>
      <c r="AE50" s="51">
        <v>19</v>
      </c>
      <c r="AG50" s="75"/>
      <c r="AJ50" s="76"/>
      <c r="AK50" s="77"/>
      <c r="AL50" s="78"/>
    </row>
    <row r="51" spans="1:38" ht="24.75" customHeight="1">
      <c r="A51" s="467"/>
      <c r="B51" s="67"/>
      <c r="C51" s="470"/>
      <c r="D51" s="471"/>
      <c r="E51" s="462"/>
      <c r="F51" s="482" t="e">
        <f>VLOOKUP(B51,'[2]男Ｓ女Ｓリスト'!$B$3:$H$45,5)&amp;" "&amp;"１"</f>
        <v>#N/A</v>
      </c>
      <c r="G51" s="465"/>
      <c r="H51" s="477"/>
      <c r="I51" s="472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470"/>
      <c r="W51" s="471"/>
      <c r="X51" s="462"/>
      <c r="Y51" s="466" t="e">
        <f>VLOOKUP(AE51,'[2]男Ｓ女Ｓリスト'!$B$3:$H$45,5)&amp;" "&amp;"１"</f>
        <v>#N/A</v>
      </c>
      <c r="Z51" s="465"/>
      <c r="AA51" s="466"/>
      <c r="AB51" s="462"/>
      <c r="AC51" s="110"/>
      <c r="AD51" s="467"/>
      <c r="AG51" s="75"/>
      <c r="AJ51" s="76"/>
      <c r="AK51" s="77"/>
      <c r="AL51" s="78"/>
    </row>
    <row r="52" spans="1:38" ht="24.75" customHeight="1">
      <c r="A52" s="67"/>
      <c r="B52" s="67"/>
      <c r="C52" s="364"/>
      <c r="D52" s="148"/>
      <c r="E52" s="110"/>
      <c r="F52" s="117"/>
      <c r="G52" s="115"/>
      <c r="H52" s="117"/>
      <c r="I52" s="14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364"/>
      <c r="W52" s="148"/>
      <c r="X52" s="110"/>
      <c r="Y52" s="365"/>
      <c r="Z52" s="115"/>
      <c r="AA52" s="365"/>
      <c r="AB52" s="110"/>
      <c r="AC52" s="110"/>
      <c r="AD52" s="67"/>
      <c r="AG52" s="75"/>
      <c r="AJ52" s="76"/>
      <c r="AK52" s="77"/>
      <c r="AL52" s="78"/>
    </row>
    <row r="53" spans="1:29" s="51" customFormat="1" ht="30" customHeight="1">
      <c r="A53" s="54" t="s">
        <v>134</v>
      </c>
      <c r="B53" s="54"/>
      <c r="C53" s="54"/>
      <c r="D53" s="55"/>
      <c r="F53" s="95"/>
      <c r="G53" s="95"/>
      <c r="H53" s="67"/>
      <c r="I53" s="143"/>
      <c r="J53" s="56"/>
      <c r="R53" s="136"/>
      <c r="S53" s="136"/>
      <c r="U53" s="94"/>
      <c r="V53" s="125"/>
      <c r="W53" s="156"/>
      <c r="X53" s="114"/>
      <c r="Y53" s="90"/>
      <c r="Z53" s="90"/>
      <c r="AA53" s="157" t="s">
        <v>30</v>
      </c>
      <c r="AB53" s="104"/>
      <c r="AC53" s="104"/>
    </row>
    <row r="54" spans="3:29" s="51" customFormat="1" ht="13.5" customHeight="1">
      <c r="C54" s="158"/>
      <c r="D54" s="55"/>
      <c r="F54" s="95"/>
      <c r="G54" s="95"/>
      <c r="H54" s="67"/>
      <c r="I54" s="111"/>
      <c r="J54" s="56"/>
      <c r="R54" s="136"/>
      <c r="S54" s="136"/>
      <c r="U54" s="56"/>
      <c r="V54" s="159"/>
      <c r="W54" s="160"/>
      <c r="X54" s="161"/>
      <c r="Y54" s="162"/>
      <c r="AA54" s="67"/>
      <c r="AB54" s="67"/>
      <c r="AC54" s="67"/>
    </row>
    <row r="55" spans="1:31" s="51" customFormat="1" ht="19.5" customHeight="1">
      <c r="A55" s="476" t="s">
        <v>135</v>
      </c>
      <c r="B55" s="113">
        <v>36</v>
      </c>
      <c r="C55" s="470" t="str">
        <f>VLOOKUP(B55,'シングルス参加者リスト'!$B$3:$H$65,2)</f>
        <v>菊池　裕太</v>
      </c>
      <c r="D55" s="471" t="str">
        <f>VLOOKUP(B55,'シングルス参加者リスト'!$B$3:$I$65,3)</f>
        <v>②</v>
      </c>
      <c r="E55" s="462" t="s">
        <v>1</v>
      </c>
      <c r="F55" s="482" t="str">
        <f>VLOOKUP(B55,'シングルス参加者リスト'!$B$3:$I$50,6)&amp;"１"</f>
        <v>近畿１</v>
      </c>
      <c r="G55" s="465" t="s">
        <v>2</v>
      </c>
      <c r="H55" s="477" t="str">
        <f>VLOOKUP(B55,'シングルス参加者リスト'!$B$3:$I$50,8)</f>
        <v>相生学院</v>
      </c>
      <c r="I55" s="472" t="s">
        <v>3</v>
      </c>
      <c r="J55" s="90"/>
      <c r="K55" s="128"/>
      <c r="Q55" s="139"/>
      <c r="R55" s="163"/>
      <c r="S55" s="32"/>
      <c r="T55" s="128"/>
      <c r="U55" s="476" t="s">
        <v>139</v>
      </c>
      <c r="V55" s="470" t="str">
        <f>VLOOKUP(AE55,'シングルス参加者リスト'!$B$3:$H$65,2)</f>
        <v>田中　瑛士</v>
      </c>
      <c r="W55" s="471" t="str">
        <f>VLOOKUP(AE55,'シングルス参加者リスト'!$B$3:$I$50,3)</f>
        <v>②</v>
      </c>
      <c r="X55" s="462" t="s">
        <v>1</v>
      </c>
      <c r="Y55" s="466" t="str">
        <f>VLOOKUP(AE55,'シングルス参加者リスト'!$B$3:$I$65,6)&amp;"１"</f>
        <v>北信越１</v>
      </c>
      <c r="Z55" s="465" t="s">
        <v>2</v>
      </c>
      <c r="AA55" s="466" t="str">
        <f>VLOOKUP(AE55,'シングルス参加者リスト'!$B$3:$I$65,8)</f>
        <v>東京学館新潟</v>
      </c>
      <c r="AB55" s="462" t="s">
        <v>14</v>
      </c>
      <c r="AC55" s="110"/>
      <c r="AD55" s="105"/>
      <c r="AE55" s="51">
        <v>25</v>
      </c>
    </row>
    <row r="56" spans="1:30" s="51" customFormat="1" ht="19.5" customHeight="1">
      <c r="A56" s="476"/>
      <c r="B56" s="113"/>
      <c r="C56" s="470"/>
      <c r="D56" s="471"/>
      <c r="E56" s="462"/>
      <c r="F56" s="482" t="e">
        <f>VLOOKUP(B56,'[2]男Ｓ女Ｓリスト'!$B$3:$H$45,5)&amp;" "&amp;"１"</f>
        <v>#N/A</v>
      </c>
      <c r="G56" s="465"/>
      <c r="H56" s="477"/>
      <c r="I56" s="472"/>
      <c r="J56" s="56"/>
      <c r="K56" s="128"/>
      <c r="L56" s="128"/>
      <c r="M56" s="164"/>
      <c r="N56" s="164"/>
      <c r="O56" s="164"/>
      <c r="P56" s="164"/>
      <c r="Q56" s="164"/>
      <c r="R56" s="163"/>
      <c r="S56" s="165"/>
      <c r="T56" s="128"/>
      <c r="U56" s="476"/>
      <c r="V56" s="470"/>
      <c r="W56" s="471"/>
      <c r="X56" s="462"/>
      <c r="Y56" s="466" t="e">
        <f>VLOOKUP(AE56,'[2]男Ｓ女Ｓリスト'!$B$3:$H$45,5)&amp;" "&amp;"１"</f>
        <v>#N/A</v>
      </c>
      <c r="Z56" s="465"/>
      <c r="AA56" s="466"/>
      <c r="AB56" s="462"/>
      <c r="AC56" s="110"/>
      <c r="AD56" s="105"/>
    </row>
    <row r="57" spans="1:31" s="51" customFormat="1" ht="19.5" customHeight="1">
      <c r="A57" s="476" t="s">
        <v>136</v>
      </c>
      <c r="B57" s="113">
        <v>19</v>
      </c>
      <c r="C57" s="470" t="str">
        <f>VLOOKUP(B57,'シングルス参加者リスト'!$B$3:$H$65,2)</f>
        <v>田形　諒平</v>
      </c>
      <c r="D57" s="471" t="str">
        <f>VLOOKUP(B57,'シングルス参加者リスト'!$B$3:$I$65,3)</f>
        <v>②</v>
      </c>
      <c r="E57" s="462" t="s">
        <v>1</v>
      </c>
      <c r="F57" s="482" t="str">
        <f>VLOOKUP(B57,'シングルス参加者リスト'!$B$3:$I$50,6)&amp;"１"</f>
        <v>東京１</v>
      </c>
      <c r="G57" s="465" t="s">
        <v>2</v>
      </c>
      <c r="H57" s="477" t="str">
        <f>VLOOKUP(B57,'シングルス参加者リスト'!$B$3:$I$50,8)</f>
        <v>大成</v>
      </c>
      <c r="I57" s="472" t="s">
        <v>3</v>
      </c>
      <c r="J57" s="56"/>
      <c r="K57" s="128"/>
      <c r="Q57" s="139"/>
      <c r="R57" s="163"/>
      <c r="S57" s="32"/>
      <c r="T57" s="128"/>
      <c r="U57" s="476" t="s">
        <v>140</v>
      </c>
      <c r="V57" s="470" t="str">
        <f>VLOOKUP(AE57,'シングルス参加者リスト'!$B$3:$H$65,2)</f>
        <v>本田　柊哉</v>
      </c>
      <c r="W57" s="471" t="str">
        <f>VLOOKUP(AE57,'シングルス参加者リスト'!$B$3:$I$50,3)</f>
        <v>①</v>
      </c>
      <c r="X57" s="462" t="s">
        <v>1</v>
      </c>
      <c r="Y57" s="466" t="str">
        <f>VLOOKUP(AE57,'シングルス参加者リスト'!$B$3:$I$65,6)&amp;"１"</f>
        <v>四国１</v>
      </c>
      <c r="Z57" s="465" t="s">
        <v>2</v>
      </c>
      <c r="AA57" s="466" t="str">
        <f>VLOOKUP(AE57,'シングルス参加者リスト'!$B$3:$I$65,8)</f>
        <v>新田</v>
      </c>
      <c r="AB57" s="462" t="s">
        <v>14</v>
      </c>
      <c r="AC57" s="110"/>
      <c r="AD57" s="105"/>
      <c r="AE57" s="51">
        <v>41</v>
      </c>
    </row>
    <row r="58" spans="1:30" s="51" customFormat="1" ht="19.5" customHeight="1">
      <c r="A58" s="476"/>
      <c r="B58" s="113"/>
      <c r="C58" s="470"/>
      <c r="D58" s="471"/>
      <c r="E58" s="462"/>
      <c r="F58" s="482" t="e">
        <f>VLOOKUP(B58,'[2]男Ｓ女Ｓリスト'!$B$3:$H$45,5)&amp;" "&amp;"１"</f>
        <v>#N/A</v>
      </c>
      <c r="G58" s="465"/>
      <c r="H58" s="477"/>
      <c r="I58" s="472"/>
      <c r="J58" s="56"/>
      <c r="K58" s="128"/>
      <c r="L58" s="128"/>
      <c r="M58" s="164"/>
      <c r="N58" s="164"/>
      <c r="O58" s="164"/>
      <c r="P58" s="164"/>
      <c r="Q58" s="164"/>
      <c r="R58" s="166"/>
      <c r="S58" s="128"/>
      <c r="T58" s="128"/>
      <c r="U58" s="476"/>
      <c r="V58" s="470"/>
      <c r="W58" s="471"/>
      <c r="X58" s="462"/>
      <c r="Y58" s="466" t="e">
        <f>VLOOKUP(AE58,'[2]男Ｓ女Ｓリスト'!$B$3:$H$45,5)&amp;" "&amp;"１"</f>
        <v>#N/A</v>
      </c>
      <c r="Z58" s="465"/>
      <c r="AA58" s="466"/>
      <c r="AB58" s="462"/>
      <c r="AC58" s="110"/>
      <c r="AD58" s="105"/>
    </row>
    <row r="59" spans="1:31" s="51" customFormat="1" ht="19.5" customHeight="1">
      <c r="A59" s="476" t="s">
        <v>137</v>
      </c>
      <c r="B59" s="113">
        <v>31</v>
      </c>
      <c r="C59" s="470" t="str">
        <f>VLOOKUP(B59,'シングルス参加者リスト'!$B$3:$H$65,2)</f>
        <v>平川　暉人</v>
      </c>
      <c r="D59" s="471" t="str">
        <f>VLOOKUP(B59,'シングルス参加者リスト'!$B$3:$I$65,3)</f>
        <v>②</v>
      </c>
      <c r="E59" s="462" t="s">
        <v>1</v>
      </c>
      <c r="F59" s="482" t="str">
        <f>VLOOKUP(B59,'シングルス参加者リスト'!$B$3:$I$50,6)&amp;"２"</f>
        <v>近畿２</v>
      </c>
      <c r="G59" s="465" t="s">
        <v>2</v>
      </c>
      <c r="H59" s="477" t="str">
        <f>VLOOKUP(B59,'シングルス参加者リスト'!$B$3:$I$50,8)</f>
        <v>相生学院</v>
      </c>
      <c r="I59" s="472" t="s">
        <v>3</v>
      </c>
      <c r="J59" s="56"/>
      <c r="K59" s="128"/>
      <c r="Q59" s="139"/>
      <c r="R59" s="166"/>
      <c r="S59" s="28"/>
      <c r="T59" s="128"/>
      <c r="U59" s="476" t="s">
        <v>141</v>
      </c>
      <c r="V59" s="470" t="str">
        <f>VLOOKUP(AE59,'シングルス参加者リスト'!$B$3:$H$65,2)</f>
        <v>久保井　恭</v>
      </c>
      <c r="W59" s="471" t="str">
        <f>VLOOKUP(AE59,'シングルス参加者リスト'!$B$3:$I$50,3)</f>
        <v>②</v>
      </c>
      <c r="X59" s="462" t="s">
        <v>1</v>
      </c>
      <c r="Y59" s="466" t="str">
        <f>VLOOKUP(AE59,'シングルス参加者リスト'!$B$3:$I$65,6)&amp;"１"</f>
        <v>北海道１</v>
      </c>
      <c r="Z59" s="465" t="s">
        <v>2</v>
      </c>
      <c r="AA59" s="466" t="str">
        <f>VLOOKUP(AE59,'シングルス参加者リスト'!$B$3:$I$65,8)</f>
        <v>北海道科学大</v>
      </c>
      <c r="AB59" s="462" t="s">
        <v>14</v>
      </c>
      <c r="AC59" s="110"/>
      <c r="AD59" s="105"/>
      <c r="AE59" s="51">
        <v>1</v>
      </c>
    </row>
    <row r="60" spans="1:30" s="51" customFormat="1" ht="19.5" customHeight="1">
      <c r="A60" s="476"/>
      <c r="B60" s="113"/>
      <c r="C60" s="470"/>
      <c r="D60" s="471"/>
      <c r="E60" s="462"/>
      <c r="F60" s="482" t="e">
        <f>VLOOKUP(B60,'[2]男Ｓ女Ｓリスト'!$B$3:$H$45,5)&amp;" "&amp;"１"</f>
        <v>#N/A</v>
      </c>
      <c r="G60" s="465"/>
      <c r="H60" s="477"/>
      <c r="I60" s="472"/>
      <c r="J60" s="56"/>
      <c r="K60" s="128"/>
      <c r="L60" s="128"/>
      <c r="M60" s="164"/>
      <c r="N60" s="164"/>
      <c r="O60" s="164"/>
      <c r="P60" s="164"/>
      <c r="Q60" s="164"/>
      <c r="R60" s="166"/>
      <c r="S60" s="128"/>
      <c r="T60" s="128"/>
      <c r="U60" s="476"/>
      <c r="V60" s="470"/>
      <c r="W60" s="471"/>
      <c r="X60" s="462"/>
      <c r="Y60" s="466" t="e">
        <f>VLOOKUP(AE60,'[2]男Ｓ女Ｓリスト'!$B$3:$H$45,5)&amp;" "&amp;"１"</f>
        <v>#N/A</v>
      </c>
      <c r="Z60" s="465"/>
      <c r="AA60" s="466"/>
      <c r="AB60" s="462"/>
      <c r="AC60" s="110"/>
      <c r="AD60" s="105"/>
    </row>
    <row r="61" spans="1:31" s="51" customFormat="1" ht="19.5" customHeight="1">
      <c r="A61" s="476" t="s">
        <v>138</v>
      </c>
      <c r="B61" s="113">
        <v>29</v>
      </c>
      <c r="C61" s="470" t="str">
        <f>VLOOKUP(B61,'シングルス参加者リスト'!$B$3:$H$65,2)</f>
        <v>丸山　隼弥</v>
      </c>
      <c r="D61" s="471" t="str">
        <f>VLOOKUP(B61,'シングルス参加者リスト'!$B$3:$I$65,3)</f>
        <v>①</v>
      </c>
      <c r="E61" s="462" t="s">
        <v>1</v>
      </c>
      <c r="F61" s="482" t="str">
        <f>VLOOKUP(B61,'シングルス参加者リスト'!$B$3:$I$50,6)&amp;"３"</f>
        <v>近畿３</v>
      </c>
      <c r="G61" s="465" t="s">
        <v>2</v>
      </c>
      <c r="H61" s="477" t="str">
        <f>VLOOKUP(B61,'シングルス参加者リスト'!$B$3:$I$50,8)</f>
        <v>相生学院</v>
      </c>
      <c r="I61" s="472" t="s">
        <v>3</v>
      </c>
      <c r="J61" s="56"/>
      <c r="K61" s="128"/>
      <c r="L61" s="128"/>
      <c r="M61" s="128"/>
      <c r="N61" s="67"/>
      <c r="O61" s="67"/>
      <c r="P61" s="67"/>
      <c r="Q61" s="212"/>
      <c r="R61" s="166"/>
      <c r="S61" s="28"/>
      <c r="T61" s="128"/>
      <c r="U61" s="476" t="s">
        <v>142</v>
      </c>
      <c r="V61" s="470" t="str">
        <f>VLOOKUP(AE61,'シングルス参加者リスト'!$B$3:$H$65,2)</f>
        <v>藤原　大生</v>
      </c>
      <c r="W61" s="471" t="str">
        <f>VLOOKUP(AE61,'シングルス参加者リスト'!$B$3:$I$50,3)</f>
        <v>②</v>
      </c>
      <c r="X61" s="462" t="s">
        <v>1</v>
      </c>
      <c r="Y61" s="466" t="str">
        <f>VLOOKUP(AE61,'シングルス参加者リスト'!$B$3:$I$65,6)&amp;"１"</f>
        <v>関東１</v>
      </c>
      <c r="Z61" s="465" t="s">
        <v>2</v>
      </c>
      <c r="AA61" s="466" t="str">
        <f>VLOOKUP(AE61,'シングルス参加者リスト'!$B$3:$I$65,8)</f>
        <v>東洋大牛久</v>
      </c>
      <c r="AB61" s="462" t="s">
        <v>14</v>
      </c>
      <c r="AC61" s="110"/>
      <c r="AD61" s="105"/>
      <c r="AE61" s="51">
        <v>8</v>
      </c>
    </row>
    <row r="62" spans="1:29" s="51" customFormat="1" ht="19.5" customHeight="1">
      <c r="A62" s="476"/>
      <c r="B62" s="102"/>
      <c r="C62" s="470"/>
      <c r="D62" s="471"/>
      <c r="E62" s="462"/>
      <c r="F62" s="482" t="e">
        <f>VLOOKUP(B62,'[2]男Ｓ女Ｓリスト'!$B$3:$H$45,5)&amp;" "&amp;"１"</f>
        <v>#N/A</v>
      </c>
      <c r="G62" s="465"/>
      <c r="H62" s="477"/>
      <c r="I62" s="472"/>
      <c r="J62" s="56"/>
      <c r="K62" s="128"/>
      <c r="L62" s="128"/>
      <c r="M62" s="128"/>
      <c r="N62" s="67"/>
      <c r="O62" s="67"/>
      <c r="P62" s="67"/>
      <c r="Q62" s="212"/>
      <c r="S62" s="128"/>
      <c r="T62" s="128"/>
      <c r="U62" s="476"/>
      <c r="V62" s="470"/>
      <c r="W62" s="471"/>
      <c r="X62" s="462"/>
      <c r="Y62" s="466" t="e">
        <f>VLOOKUP(AE62,'[2]男Ｓ女Ｓリスト'!$B$3:$H$45,5)&amp;" "&amp;"１"</f>
        <v>#N/A</v>
      </c>
      <c r="Z62" s="465"/>
      <c r="AA62" s="466"/>
      <c r="AB62" s="462"/>
      <c r="AC62" s="110"/>
    </row>
    <row r="63" spans="1:29" s="51" customFormat="1" ht="19.5" customHeight="1">
      <c r="A63" s="363"/>
      <c r="B63" s="102"/>
      <c r="C63" s="364"/>
      <c r="D63" s="148"/>
      <c r="E63" s="110"/>
      <c r="F63" s="117"/>
      <c r="G63" s="115"/>
      <c r="H63" s="117"/>
      <c r="I63" s="143"/>
      <c r="J63" s="56"/>
      <c r="K63" s="128"/>
      <c r="L63" s="128"/>
      <c r="M63" s="128"/>
      <c r="N63" s="67"/>
      <c r="O63" s="67"/>
      <c r="P63" s="67"/>
      <c r="Q63" s="212"/>
      <c r="S63" s="128"/>
      <c r="T63" s="128"/>
      <c r="U63" s="363"/>
      <c r="V63" s="364"/>
      <c r="W63" s="148"/>
      <c r="X63" s="110"/>
      <c r="Y63" s="365"/>
      <c r="Z63" s="115"/>
      <c r="AA63" s="365"/>
      <c r="AB63" s="110"/>
      <c r="AC63" s="110"/>
    </row>
    <row r="64" spans="3:29" s="51" customFormat="1" ht="27" customHeight="1">
      <c r="C64" s="158"/>
      <c r="D64" s="55"/>
      <c r="F64" s="133"/>
      <c r="G64" s="133"/>
      <c r="H64" s="90"/>
      <c r="I64" s="108"/>
      <c r="J64" s="56"/>
      <c r="M64" s="133"/>
      <c r="N64" s="133"/>
      <c r="O64" s="133"/>
      <c r="P64" s="133"/>
      <c r="Q64" s="78"/>
      <c r="U64" s="246"/>
      <c r="V64" s="97"/>
      <c r="W64" s="148"/>
      <c r="X64" s="110"/>
      <c r="Y64" s="92"/>
      <c r="Z64" s="115"/>
      <c r="AA64" s="92"/>
      <c r="AB64" s="110"/>
      <c r="AC64" s="110"/>
    </row>
    <row r="65" spans="1:34" s="140" customFormat="1" ht="27" customHeight="1">
      <c r="A65" s="51"/>
      <c r="B65" s="480" t="s">
        <v>15</v>
      </c>
      <c r="C65" s="480"/>
      <c r="D65" s="480"/>
      <c r="E65" s="480"/>
      <c r="F65" s="480"/>
      <c r="G65" s="139"/>
      <c r="H65" s="139"/>
      <c r="I65" s="168"/>
      <c r="J65" s="56"/>
      <c r="L65" s="51"/>
      <c r="O65" s="169"/>
      <c r="P65" s="169"/>
      <c r="Q65" s="169"/>
      <c r="R65" s="169"/>
      <c r="S65" s="136"/>
      <c r="T65" s="169"/>
      <c r="U65" s="474"/>
      <c r="V65" s="469"/>
      <c r="W65" s="471"/>
      <c r="X65" s="462"/>
      <c r="Y65" s="463"/>
      <c r="Z65" s="465"/>
      <c r="AA65" s="463"/>
      <c r="AB65" s="462"/>
      <c r="AC65" s="110"/>
      <c r="AE65" s="51"/>
      <c r="AH65" s="51"/>
    </row>
    <row r="66" spans="2:34" s="140" customFormat="1" ht="27" customHeight="1">
      <c r="B66" s="480"/>
      <c r="C66" s="480"/>
      <c r="D66" s="480"/>
      <c r="E66" s="480"/>
      <c r="F66" s="480"/>
      <c r="H66" s="142"/>
      <c r="I66" s="170"/>
      <c r="J66" s="56"/>
      <c r="O66" s="169"/>
      <c r="P66" s="169"/>
      <c r="Q66" s="169"/>
      <c r="R66" s="169"/>
      <c r="S66" s="169"/>
      <c r="T66" s="169"/>
      <c r="U66" s="474"/>
      <c r="V66" s="469"/>
      <c r="W66" s="471"/>
      <c r="X66" s="462"/>
      <c r="Y66" s="463"/>
      <c r="Z66" s="465"/>
      <c r="AA66" s="463"/>
      <c r="AB66" s="462"/>
      <c r="AC66" s="110"/>
      <c r="AE66" s="51"/>
      <c r="AH66" s="51"/>
    </row>
    <row r="67" spans="3:34" s="140" customFormat="1" ht="12" customHeight="1">
      <c r="C67" s="171"/>
      <c r="D67" s="145"/>
      <c r="H67" s="142"/>
      <c r="I67" s="170"/>
      <c r="J67" s="56"/>
      <c r="O67" s="169"/>
      <c r="P67" s="73"/>
      <c r="Q67" s="73"/>
      <c r="R67" s="73"/>
      <c r="S67" s="73"/>
      <c r="T67" s="169"/>
      <c r="U67" s="474"/>
      <c r="V67" s="469"/>
      <c r="W67" s="471"/>
      <c r="X67" s="462"/>
      <c r="Y67" s="463"/>
      <c r="Z67" s="465"/>
      <c r="AA67" s="463"/>
      <c r="AB67" s="462"/>
      <c r="AC67" s="110"/>
      <c r="AE67" s="51"/>
      <c r="AH67" s="51"/>
    </row>
    <row r="68" spans="3:34" ht="27" customHeight="1">
      <c r="C68" s="112" t="s">
        <v>312</v>
      </c>
      <c r="D68" s="68"/>
      <c r="E68" s="117"/>
      <c r="F68" s="70"/>
      <c r="G68" s="98"/>
      <c r="H68" s="98"/>
      <c r="O68" s="31"/>
      <c r="P68" s="73"/>
      <c r="Q68" s="73"/>
      <c r="R68" s="73"/>
      <c r="S68" s="73"/>
      <c r="T68" s="31"/>
      <c r="U68" s="474"/>
      <c r="V68" s="469"/>
      <c r="W68" s="471"/>
      <c r="X68" s="462"/>
      <c r="Y68" s="463"/>
      <c r="Z68" s="465"/>
      <c r="AA68" s="463"/>
      <c r="AB68" s="462"/>
      <c r="AC68" s="110"/>
      <c r="AH68" s="51"/>
    </row>
    <row r="69" spans="1:29" ht="24" customHeight="1">
      <c r="A69" s="498" t="s">
        <v>129</v>
      </c>
      <c r="C69" s="496"/>
      <c r="D69" s="494"/>
      <c r="E69" s="492" t="s">
        <v>1</v>
      </c>
      <c r="F69" s="489"/>
      <c r="G69" s="486" t="s">
        <v>2</v>
      </c>
      <c r="H69" s="478"/>
      <c r="I69" s="483" t="s">
        <v>14</v>
      </c>
      <c r="J69" s="361"/>
      <c r="K69" s="35"/>
      <c r="O69" s="31"/>
      <c r="P69" s="31"/>
      <c r="Q69" s="31"/>
      <c r="R69" s="31"/>
      <c r="S69" s="31"/>
      <c r="T69" s="31"/>
      <c r="U69" s="475"/>
      <c r="V69" s="469"/>
      <c r="W69" s="471"/>
      <c r="X69" s="462"/>
      <c r="Y69" s="463"/>
      <c r="Z69" s="465"/>
      <c r="AA69" s="463"/>
      <c r="AB69" s="462"/>
      <c r="AC69" s="110"/>
    </row>
    <row r="70" spans="1:31" ht="24" customHeight="1">
      <c r="A70" s="498"/>
      <c r="C70" s="497"/>
      <c r="D70" s="495"/>
      <c r="E70" s="493"/>
      <c r="F70" s="490"/>
      <c r="G70" s="487"/>
      <c r="H70" s="479"/>
      <c r="I70" s="484"/>
      <c r="K70" s="244"/>
      <c r="L70" s="31"/>
      <c r="N70" s="367"/>
      <c r="O70" s="367"/>
      <c r="P70" s="367"/>
      <c r="Q70" s="366"/>
      <c r="R70" s="366"/>
      <c r="S70" s="31"/>
      <c r="T70" s="31"/>
      <c r="U70" s="475"/>
      <c r="V70" s="469"/>
      <c r="W70" s="471"/>
      <c r="X70" s="462"/>
      <c r="Y70" s="463"/>
      <c r="Z70" s="465"/>
      <c r="AA70" s="463"/>
      <c r="AB70" s="462"/>
      <c r="AC70" s="110"/>
      <c r="AE70" s="227"/>
    </row>
    <row r="71" spans="1:31" ht="21" customHeight="1">
      <c r="A71" s="156"/>
      <c r="C71" s="173"/>
      <c r="D71" s="68"/>
      <c r="E71" s="108"/>
      <c r="F71" s="144"/>
      <c r="G71" s="143"/>
      <c r="H71" s="119"/>
      <c r="I71" s="143"/>
      <c r="L71" s="36"/>
      <c r="N71" s="480" t="s">
        <v>7</v>
      </c>
      <c r="O71" s="480"/>
      <c r="P71" s="480"/>
      <c r="Q71" s="366"/>
      <c r="R71" s="366"/>
      <c r="S71" s="31"/>
      <c r="T71" s="31"/>
      <c r="U71" s="235"/>
      <c r="V71" s="97"/>
      <c r="W71" s="148"/>
      <c r="X71" s="110"/>
      <c r="Y71" s="92"/>
      <c r="Z71" s="115"/>
      <c r="AA71" s="92"/>
      <c r="AB71" s="110"/>
      <c r="AC71" s="110"/>
      <c r="AE71" s="228"/>
    </row>
    <row r="72" spans="1:32" ht="21" customHeight="1">
      <c r="A72" s="29"/>
      <c r="C72" s="112" t="s">
        <v>313</v>
      </c>
      <c r="D72" s="68"/>
      <c r="E72" s="117"/>
      <c r="F72" s="70"/>
      <c r="G72" s="98"/>
      <c r="H72" s="98"/>
      <c r="L72" s="174"/>
      <c r="M72" s="175"/>
      <c r="N72" s="480"/>
      <c r="O72" s="480"/>
      <c r="P72" s="480"/>
      <c r="Q72" s="366"/>
      <c r="R72" s="366"/>
      <c r="S72" s="31"/>
      <c r="T72" s="31"/>
      <c r="U72" s="138"/>
      <c r="V72" s="31"/>
      <c r="W72" s="238"/>
      <c r="AE72" s="136"/>
      <c r="AF72" s="31"/>
    </row>
    <row r="73" spans="1:32" ht="24" customHeight="1">
      <c r="A73" s="498" t="s">
        <v>314</v>
      </c>
      <c r="C73" s="496"/>
      <c r="D73" s="494"/>
      <c r="E73" s="492" t="s">
        <v>1</v>
      </c>
      <c r="F73" s="489"/>
      <c r="G73" s="486" t="s">
        <v>2</v>
      </c>
      <c r="H73" s="478"/>
      <c r="I73" s="483" t="s">
        <v>14</v>
      </c>
      <c r="J73" s="172"/>
      <c r="K73" s="35"/>
      <c r="L73" s="36"/>
      <c r="O73" s="141"/>
      <c r="P73" s="31"/>
      <c r="Q73" s="31"/>
      <c r="R73" s="31"/>
      <c r="S73" s="31"/>
      <c r="T73" s="238"/>
      <c r="U73" s="138"/>
      <c r="V73" s="31"/>
      <c r="W73" s="238"/>
      <c r="AE73" s="136"/>
      <c r="AF73" s="31"/>
    </row>
    <row r="74" spans="1:31" ht="24" customHeight="1">
      <c r="A74" s="498"/>
      <c r="C74" s="497"/>
      <c r="D74" s="495"/>
      <c r="E74" s="493"/>
      <c r="F74" s="490"/>
      <c r="G74" s="487"/>
      <c r="H74" s="479"/>
      <c r="I74" s="484"/>
      <c r="O74" s="31"/>
      <c r="P74" s="31"/>
      <c r="Q74" s="31"/>
      <c r="R74" s="31"/>
      <c r="S74" s="31"/>
      <c r="T74" s="31"/>
      <c r="U74" s="138"/>
      <c r="V74" s="31"/>
      <c r="W74" s="238"/>
      <c r="AE74" s="228"/>
    </row>
    <row r="75" spans="4:31" ht="10.5" customHeight="1">
      <c r="D75" s="238"/>
      <c r="O75" s="31"/>
      <c r="P75" s="31"/>
      <c r="Q75" s="31"/>
      <c r="R75" s="31"/>
      <c r="S75" s="31"/>
      <c r="T75" s="31"/>
      <c r="U75" s="138"/>
      <c r="V75" s="31"/>
      <c r="W75" s="238"/>
      <c r="AE75" s="228"/>
    </row>
    <row r="76" spans="4:31" ht="7.5" customHeight="1">
      <c r="D76" s="238"/>
      <c r="O76" s="31"/>
      <c r="P76" s="31"/>
      <c r="Q76" s="31"/>
      <c r="R76" s="31"/>
      <c r="S76" s="31"/>
      <c r="T76" s="31"/>
      <c r="U76" s="138"/>
      <c r="V76" s="31"/>
      <c r="W76" s="238"/>
      <c r="AE76" s="229"/>
    </row>
    <row r="83" ht="13.5" customHeight="1"/>
    <row r="84" ht="13.5" customHeight="1"/>
    <row r="85" ht="13.5" customHeight="1"/>
    <row r="86" ht="13.5" customHeight="1"/>
  </sheetData>
  <sheetProtection/>
  <mergeCells count="522">
    <mergeCell ref="N71:P72"/>
    <mergeCell ref="C73:C74"/>
    <mergeCell ref="G73:G74"/>
    <mergeCell ref="F73:F74"/>
    <mergeCell ref="E73:E74"/>
    <mergeCell ref="D73:D74"/>
    <mergeCell ref="I73:I74"/>
    <mergeCell ref="A10:A11"/>
    <mergeCell ref="A12:A13"/>
    <mergeCell ref="A14:A15"/>
    <mergeCell ref="A20:A21"/>
    <mergeCell ref="A22:A23"/>
    <mergeCell ref="C1:AB1"/>
    <mergeCell ref="A2:D2"/>
    <mergeCell ref="A4:A5"/>
    <mergeCell ref="A6:A7"/>
    <mergeCell ref="A8:A9"/>
    <mergeCell ref="W4:W5"/>
    <mergeCell ref="W3:AB3"/>
    <mergeCell ref="I4:I5"/>
    <mergeCell ref="I6:I7"/>
    <mergeCell ref="I8:I9"/>
    <mergeCell ref="A24:A25"/>
    <mergeCell ref="C16:C17"/>
    <mergeCell ref="C18:C19"/>
    <mergeCell ref="C20:C21"/>
    <mergeCell ref="C22:C23"/>
    <mergeCell ref="A26:A27"/>
    <mergeCell ref="A16:A17"/>
    <mergeCell ref="A18:A19"/>
    <mergeCell ref="A28:A29"/>
    <mergeCell ref="A30:A31"/>
    <mergeCell ref="A32:A33"/>
    <mergeCell ref="A34:A35"/>
    <mergeCell ref="A55:A56"/>
    <mergeCell ref="A57:A58"/>
    <mergeCell ref="A48:A49"/>
    <mergeCell ref="A50:A51"/>
    <mergeCell ref="A36:A37"/>
    <mergeCell ref="A38:A39"/>
    <mergeCell ref="A40:A41"/>
    <mergeCell ref="A42:A43"/>
    <mergeCell ref="A44:A45"/>
    <mergeCell ref="A59:A60"/>
    <mergeCell ref="A61:A62"/>
    <mergeCell ref="A69:A70"/>
    <mergeCell ref="A73:A74"/>
    <mergeCell ref="C4:C5"/>
    <mergeCell ref="C6:C7"/>
    <mergeCell ref="C8:C9"/>
    <mergeCell ref="C10:C11"/>
    <mergeCell ref="C12:C13"/>
    <mergeCell ref="C14:C15"/>
    <mergeCell ref="C24:C25"/>
    <mergeCell ref="C26:C27"/>
    <mergeCell ref="C28:C29"/>
    <mergeCell ref="C30:C31"/>
    <mergeCell ref="C32:C33"/>
    <mergeCell ref="C34:C35"/>
    <mergeCell ref="C55:C56"/>
    <mergeCell ref="C57:C58"/>
    <mergeCell ref="C40:C41"/>
    <mergeCell ref="C42:C43"/>
    <mergeCell ref="C44:C45"/>
    <mergeCell ref="C46:C47"/>
    <mergeCell ref="C59:C60"/>
    <mergeCell ref="C61:C62"/>
    <mergeCell ref="C69:C70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55:D56"/>
    <mergeCell ref="D57:D58"/>
    <mergeCell ref="D36:D37"/>
    <mergeCell ref="D38:D39"/>
    <mergeCell ref="D48:D49"/>
    <mergeCell ref="D50:D51"/>
    <mergeCell ref="D40:D41"/>
    <mergeCell ref="D59:D60"/>
    <mergeCell ref="D61:D62"/>
    <mergeCell ref="D69:D70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55:E56"/>
    <mergeCell ref="E57:E58"/>
    <mergeCell ref="E48:E49"/>
    <mergeCell ref="E50:E51"/>
    <mergeCell ref="E36:E37"/>
    <mergeCell ref="E38:E39"/>
    <mergeCell ref="E59:E60"/>
    <mergeCell ref="E61:E62"/>
    <mergeCell ref="E69:E70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55:F56"/>
    <mergeCell ref="F57:F58"/>
    <mergeCell ref="F36:F37"/>
    <mergeCell ref="F38:F39"/>
    <mergeCell ref="F40:F41"/>
    <mergeCell ref="F42:F43"/>
    <mergeCell ref="F46:F47"/>
    <mergeCell ref="F59:F60"/>
    <mergeCell ref="F61:F62"/>
    <mergeCell ref="F69:F70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2:G33"/>
    <mergeCell ref="G34:G35"/>
    <mergeCell ref="G55:G56"/>
    <mergeCell ref="G57:G58"/>
    <mergeCell ref="G36:G37"/>
    <mergeCell ref="G38:G39"/>
    <mergeCell ref="G40:G41"/>
    <mergeCell ref="G42:G43"/>
    <mergeCell ref="G61:G62"/>
    <mergeCell ref="G69:G70"/>
    <mergeCell ref="H4:H5"/>
    <mergeCell ref="H6:H7"/>
    <mergeCell ref="H8:H9"/>
    <mergeCell ref="H10:H11"/>
    <mergeCell ref="H12:H13"/>
    <mergeCell ref="H14:H15"/>
    <mergeCell ref="H16:H17"/>
    <mergeCell ref="G30:G31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55:H56"/>
    <mergeCell ref="H57:H58"/>
    <mergeCell ref="H48:H49"/>
    <mergeCell ref="H50:H51"/>
    <mergeCell ref="H36:H37"/>
    <mergeCell ref="H38:H39"/>
    <mergeCell ref="H40:H41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55:I56"/>
    <mergeCell ref="I57:I58"/>
    <mergeCell ref="I48:I49"/>
    <mergeCell ref="I50:I51"/>
    <mergeCell ref="E40:E41"/>
    <mergeCell ref="E42:E43"/>
    <mergeCell ref="E44:E45"/>
    <mergeCell ref="E46:E47"/>
    <mergeCell ref="I40:I41"/>
    <mergeCell ref="D42:D43"/>
    <mergeCell ref="D44:D45"/>
    <mergeCell ref="D46:D47"/>
    <mergeCell ref="I59:I60"/>
    <mergeCell ref="I61:I62"/>
    <mergeCell ref="I69:I70"/>
    <mergeCell ref="I42:I43"/>
    <mergeCell ref="I44:I45"/>
    <mergeCell ref="I46:I47"/>
    <mergeCell ref="F44:F45"/>
    <mergeCell ref="H59:H60"/>
    <mergeCell ref="H61:H62"/>
    <mergeCell ref="H69:H70"/>
    <mergeCell ref="H73:H74"/>
    <mergeCell ref="C48:C49"/>
    <mergeCell ref="C50:C51"/>
    <mergeCell ref="B65:F66"/>
    <mergeCell ref="F48:F49"/>
    <mergeCell ref="F50:F51"/>
    <mergeCell ref="G59:G60"/>
    <mergeCell ref="A46:A47"/>
    <mergeCell ref="U55:U56"/>
    <mergeCell ref="U57:U58"/>
    <mergeCell ref="U59:U60"/>
    <mergeCell ref="U61:U62"/>
    <mergeCell ref="G44:G45"/>
    <mergeCell ref="G46:G47"/>
    <mergeCell ref="G48:G49"/>
    <mergeCell ref="G50:G51"/>
    <mergeCell ref="J43:J44"/>
    <mergeCell ref="U65:U66"/>
    <mergeCell ref="U67:U68"/>
    <mergeCell ref="U69:U70"/>
    <mergeCell ref="V4:V5"/>
    <mergeCell ref="V6:V7"/>
    <mergeCell ref="V8:V9"/>
    <mergeCell ref="V10:V11"/>
    <mergeCell ref="V12:V13"/>
    <mergeCell ref="V14:V15"/>
    <mergeCell ref="V16:V17"/>
    <mergeCell ref="V40:V41"/>
    <mergeCell ref="V42:V43"/>
    <mergeCell ref="V18:V19"/>
    <mergeCell ref="V20:V21"/>
    <mergeCell ref="V22:V23"/>
    <mergeCell ref="V24:V25"/>
    <mergeCell ref="V26:V27"/>
    <mergeCell ref="V28:V29"/>
    <mergeCell ref="V61:V62"/>
    <mergeCell ref="V65:V66"/>
    <mergeCell ref="V67:V68"/>
    <mergeCell ref="V69:V70"/>
    <mergeCell ref="V30:V31"/>
    <mergeCell ref="V32:V33"/>
    <mergeCell ref="V34:V35"/>
    <mergeCell ref="V55:V56"/>
    <mergeCell ref="V57:V58"/>
    <mergeCell ref="V59:V60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55:W56"/>
    <mergeCell ref="W57:W58"/>
    <mergeCell ref="W59:W60"/>
    <mergeCell ref="W48:W49"/>
    <mergeCell ref="W50:W51"/>
    <mergeCell ref="W46:W47"/>
    <mergeCell ref="W40:W41"/>
    <mergeCell ref="W61:W62"/>
    <mergeCell ref="W65:W66"/>
    <mergeCell ref="W67:W68"/>
    <mergeCell ref="W69:W70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55:X56"/>
    <mergeCell ref="X57:X58"/>
    <mergeCell ref="X48:X49"/>
    <mergeCell ref="X50:X51"/>
    <mergeCell ref="X46:X47"/>
    <mergeCell ref="X36:X37"/>
    <mergeCell ref="X59:X60"/>
    <mergeCell ref="X61:X62"/>
    <mergeCell ref="X65:X66"/>
    <mergeCell ref="X67:X68"/>
    <mergeCell ref="X69:X70"/>
    <mergeCell ref="Y4:Y5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55:Y56"/>
    <mergeCell ref="Y44:Y45"/>
    <mergeCell ref="Y57:Y58"/>
    <mergeCell ref="Y59:Y60"/>
    <mergeCell ref="Y61:Y62"/>
    <mergeCell ref="Y50:Y51"/>
    <mergeCell ref="Y46:Y47"/>
    <mergeCell ref="Y48:Y49"/>
    <mergeCell ref="Y65:Y66"/>
    <mergeCell ref="Y67:Y68"/>
    <mergeCell ref="Y69:Y70"/>
    <mergeCell ref="Z4:Z5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4:Z35"/>
    <mergeCell ref="Z55:Z56"/>
    <mergeCell ref="Z57:Z58"/>
    <mergeCell ref="Z36:Z37"/>
    <mergeCell ref="Z38:Z39"/>
    <mergeCell ref="Z40:Z41"/>
    <mergeCell ref="Z42:Z43"/>
    <mergeCell ref="Z50:Z51"/>
    <mergeCell ref="Z59:Z60"/>
    <mergeCell ref="Z61:Z62"/>
    <mergeCell ref="Z65:Z66"/>
    <mergeCell ref="Z67:Z68"/>
    <mergeCell ref="Z69:Z70"/>
    <mergeCell ref="AA4:AA5"/>
    <mergeCell ref="AA6:AA7"/>
    <mergeCell ref="AA8:AA9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A26:AA27"/>
    <mergeCell ref="AA28:AA29"/>
    <mergeCell ref="AA30:AA31"/>
    <mergeCell ref="AA32:AA33"/>
    <mergeCell ref="AB4:AB5"/>
    <mergeCell ref="AB6:AB7"/>
    <mergeCell ref="AB8:AB9"/>
    <mergeCell ref="AB10:AB11"/>
    <mergeCell ref="AB12:AB13"/>
    <mergeCell ref="AB14:AB15"/>
    <mergeCell ref="AA34:AA35"/>
    <mergeCell ref="AA55:AA56"/>
    <mergeCell ref="AA57:AA58"/>
    <mergeCell ref="AA59:AA60"/>
    <mergeCell ref="AA61:AA62"/>
    <mergeCell ref="AA36:AA37"/>
    <mergeCell ref="AA38:AA39"/>
    <mergeCell ref="AA42:AA43"/>
    <mergeCell ref="AA44:AA45"/>
    <mergeCell ref="AB57:AB58"/>
    <mergeCell ref="AB36:AB37"/>
    <mergeCell ref="AB48:AB49"/>
    <mergeCell ref="AA65:AA66"/>
    <mergeCell ref="AA67:AA68"/>
    <mergeCell ref="AA69:AA70"/>
    <mergeCell ref="AB69:AB70"/>
    <mergeCell ref="AB61:AB62"/>
    <mergeCell ref="AA46:AA47"/>
    <mergeCell ref="AA40:AA41"/>
    <mergeCell ref="AB22:AB23"/>
    <mergeCell ref="AB24:AB25"/>
    <mergeCell ref="AB26:AB27"/>
    <mergeCell ref="AB65:AB66"/>
    <mergeCell ref="AB67:AB68"/>
    <mergeCell ref="AB28:AB29"/>
    <mergeCell ref="AB30:AB31"/>
    <mergeCell ref="AB32:AB33"/>
    <mergeCell ref="AB34:AB35"/>
    <mergeCell ref="AB55:AB56"/>
    <mergeCell ref="AD34:AD35"/>
    <mergeCell ref="AD16:AD17"/>
    <mergeCell ref="AD18:AD19"/>
    <mergeCell ref="AD20:AD21"/>
    <mergeCell ref="AB59:AB60"/>
    <mergeCell ref="AB16:AB17"/>
    <mergeCell ref="AB18:AB19"/>
    <mergeCell ref="AB20:AB21"/>
    <mergeCell ref="AD22:AD23"/>
    <mergeCell ref="AD24:AD25"/>
    <mergeCell ref="AD30:AD31"/>
    <mergeCell ref="AD32:AD33"/>
    <mergeCell ref="AD4:AD5"/>
    <mergeCell ref="AD6:AD7"/>
    <mergeCell ref="AD8:AD9"/>
    <mergeCell ref="AD10:AD11"/>
    <mergeCell ref="AD12:AD13"/>
    <mergeCell ref="AD14:AD15"/>
    <mergeCell ref="I36:I37"/>
    <mergeCell ref="I38:I39"/>
    <mergeCell ref="AD36:AD37"/>
    <mergeCell ref="AD38:AD39"/>
    <mergeCell ref="J35:J36"/>
    <mergeCell ref="R15:R16"/>
    <mergeCell ref="AD26:AD27"/>
    <mergeCell ref="AD28:AD29"/>
    <mergeCell ref="W36:W37"/>
    <mergeCell ref="W38:W39"/>
    <mergeCell ref="W42:W43"/>
    <mergeCell ref="W44:W45"/>
    <mergeCell ref="C36:C37"/>
    <mergeCell ref="C38:C39"/>
    <mergeCell ref="V44:V45"/>
    <mergeCell ref="V36:V37"/>
    <mergeCell ref="V38:V39"/>
    <mergeCell ref="H42:H43"/>
    <mergeCell ref="H44:H45"/>
    <mergeCell ref="R39:R40"/>
    <mergeCell ref="H46:H47"/>
    <mergeCell ref="V48:V49"/>
    <mergeCell ref="V50:V51"/>
    <mergeCell ref="V46:V47"/>
    <mergeCell ref="Z46:Z47"/>
    <mergeCell ref="AD40:AD41"/>
    <mergeCell ref="AD42:AD43"/>
    <mergeCell ref="AD44:AD45"/>
    <mergeCell ref="AD46:AD47"/>
    <mergeCell ref="Z48:Z49"/>
    <mergeCell ref="AD48:AD49"/>
    <mergeCell ref="AD50:AD51"/>
    <mergeCell ref="AB40:AB41"/>
    <mergeCell ref="AB42:AB43"/>
    <mergeCell ref="AB44:AB45"/>
    <mergeCell ref="AB46:AB47"/>
    <mergeCell ref="AB38:AB39"/>
    <mergeCell ref="Z44:Z45"/>
    <mergeCell ref="AA48:AA49"/>
    <mergeCell ref="AA50:AA51"/>
    <mergeCell ref="X38:X39"/>
    <mergeCell ref="X40:X41"/>
    <mergeCell ref="X42:X43"/>
    <mergeCell ref="X44:X45"/>
    <mergeCell ref="L21:L22"/>
    <mergeCell ref="J7:J8"/>
    <mergeCell ref="J19:J20"/>
    <mergeCell ref="J23:J24"/>
    <mergeCell ref="J31:J32"/>
    <mergeCell ref="AB50:AB51"/>
    <mergeCell ref="Y36:Y37"/>
    <mergeCell ref="Y38:Y39"/>
    <mergeCell ref="Y40:Y41"/>
    <mergeCell ref="Y42:Y43"/>
    <mergeCell ref="J47:J48"/>
    <mergeCell ref="U7:U8"/>
    <mergeCell ref="U11:U12"/>
    <mergeCell ref="U19:U20"/>
    <mergeCell ref="U23:U24"/>
    <mergeCell ref="U31:U32"/>
    <mergeCell ref="U35:U36"/>
    <mergeCell ref="U47:U48"/>
    <mergeCell ref="N27:N28"/>
    <mergeCell ref="N7:Q8"/>
    <mergeCell ref="Q27:Q28"/>
    <mergeCell ref="L33:L34"/>
    <mergeCell ref="L45:L46"/>
    <mergeCell ref="S9:S10"/>
    <mergeCell ref="S21:S22"/>
    <mergeCell ref="S33:S34"/>
    <mergeCell ref="S45:S46"/>
    <mergeCell ref="M15:M16"/>
    <mergeCell ref="M39:M40"/>
    <mergeCell ref="L9:L10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F83"/>
  <sheetViews>
    <sheetView zoomScale="80" zoomScaleNormal="80" zoomScaleSheetLayoutView="100" zoomScalePageLayoutView="0" workbookViewId="0" topLeftCell="A19">
      <selection activeCell="I33" sqref="I33"/>
    </sheetView>
  </sheetViews>
  <sheetFormatPr defaultColWidth="9.00390625" defaultRowHeight="13.5"/>
  <cols>
    <col min="1" max="1" width="4.375" style="0" customWidth="1"/>
    <col min="2" max="2" width="3.50390625" style="0" customWidth="1"/>
    <col min="3" max="3" width="15.25390625" style="9" customWidth="1"/>
    <col min="4" max="4" width="5.75390625" style="0" customWidth="1"/>
    <col min="5" max="5" width="5.25390625" style="0" customWidth="1"/>
    <col min="6" max="6" width="4.50390625" style="0" customWidth="1"/>
    <col min="7" max="7" width="7.375" style="0" customWidth="1"/>
    <col min="8" max="8" width="5.75390625" style="0" customWidth="1"/>
    <col min="9" max="9" width="14.125" style="9" customWidth="1"/>
    <col min="10" max="11" width="8.875" style="0" customWidth="1"/>
    <col min="12" max="12" width="3.625" style="0" customWidth="1"/>
    <col min="13" max="13" width="15.125" style="9" customWidth="1"/>
    <col min="14" max="14" width="4.25390625" style="0" customWidth="1"/>
    <col min="15" max="15" width="5.625" style="0" customWidth="1"/>
    <col min="16" max="16" width="3.50390625" style="0" customWidth="1"/>
    <col min="17" max="17" width="8.00390625" style="6" customWidth="1"/>
    <col min="18" max="18" width="8.00390625" style="9" customWidth="1"/>
    <col min="19" max="19" width="16.50390625" style="9" customWidth="1"/>
    <col min="31" max="31" width="5.75390625" style="0" customWidth="1"/>
    <col min="32" max="32" width="2.75390625" style="0" customWidth="1"/>
  </cols>
  <sheetData>
    <row r="1" spans="3:13" ht="30.75" customHeight="1">
      <c r="C1" s="18" t="s">
        <v>17</v>
      </c>
      <c r="M1" s="18" t="s">
        <v>18</v>
      </c>
    </row>
    <row r="2" spans="2:8" ht="7.5" customHeight="1">
      <c r="B2" s="5"/>
      <c r="C2" s="23"/>
      <c r="D2" s="5"/>
      <c r="E2" s="5"/>
      <c r="H2" s="5"/>
    </row>
    <row r="3" spans="2:19" ht="13.5" customHeight="1">
      <c r="B3" s="5">
        <v>1</v>
      </c>
      <c r="C3" s="19" t="s">
        <v>472</v>
      </c>
      <c r="D3" s="37" t="s">
        <v>12</v>
      </c>
      <c r="E3" s="37"/>
      <c r="F3" s="12">
        <v>1</v>
      </c>
      <c r="G3" s="12" t="str">
        <f aca="true" t="shared" si="0" ref="G3:G48">VLOOKUP(F3,$J$53:$K$62,2)</f>
        <v>北海道</v>
      </c>
      <c r="H3" s="13"/>
      <c r="I3" s="24" t="s">
        <v>1064</v>
      </c>
      <c r="J3" s="14"/>
      <c r="K3" s="14"/>
      <c r="L3" s="11">
        <v>1</v>
      </c>
      <c r="M3" s="45" t="s">
        <v>401</v>
      </c>
      <c r="N3" s="46" t="s">
        <v>12</v>
      </c>
      <c r="P3" s="11">
        <v>1</v>
      </c>
      <c r="Q3" s="42" t="str">
        <f aca="true" t="shared" si="1" ref="Q3:Q48">VLOOKUP(P3,$J$53:$K$62,2)</f>
        <v>北海道</v>
      </c>
      <c r="R3" s="13"/>
      <c r="S3" s="48" t="s">
        <v>402</v>
      </c>
    </row>
    <row r="4" spans="2:19" ht="13.5" customHeight="1">
      <c r="B4" s="5">
        <v>2</v>
      </c>
      <c r="C4" s="19" t="s">
        <v>473</v>
      </c>
      <c r="D4" s="37" t="s">
        <v>12</v>
      </c>
      <c r="E4" s="37"/>
      <c r="F4" s="12">
        <v>1</v>
      </c>
      <c r="G4" s="12" t="str">
        <f t="shared" si="0"/>
        <v>北海道</v>
      </c>
      <c r="H4" s="13"/>
      <c r="I4" s="24" t="s">
        <v>1064</v>
      </c>
      <c r="J4" s="14"/>
      <c r="K4" s="14"/>
      <c r="L4" s="11">
        <v>2</v>
      </c>
      <c r="M4" s="45" t="s">
        <v>403</v>
      </c>
      <c r="N4" s="46" t="s">
        <v>9</v>
      </c>
      <c r="P4" s="11">
        <v>1</v>
      </c>
      <c r="Q4" s="42" t="str">
        <f t="shared" si="1"/>
        <v>北海道</v>
      </c>
      <c r="R4" s="13"/>
      <c r="S4" s="48" t="s">
        <v>404</v>
      </c>
    </row>
    <row r="5" spans="2:29" ht="13.5" customHeight="1">
      <c r="B5" s="5">
        <v>3</v>
      </c>
      <c r="C5" s="19" t="s">
        <v>474</v>
      </c>
      <c r="D5" s="37" t="s">
        <v>12</v>
      </c>
      <c r="E5" s="37"/>
      <c r="F5" s="12">
        <v>1</v>
      </c>
      <c r="G5" s="12" t="str">
        <f t="shared" si="0"/>
        <v>北海道</v>
      </c>
      <c r="H5" s="13"/>
      <c r="I5" s="24" t="s">
        <v>66</v>
      </c>
      <c r="J5" s="14"/>
      <c r="K5" s="14"/>
      <c r="L5" s="11">
        <v>3</v>
      </c>
      <c r="M5" s="45" t="s">
        <v>405</v>
      </c>
      <c r="N5" s="46" t="s">
        <v>9</v>
      </c>
      <c r="P5" s="11">
        <v>2</v>
      </c>
      <c r="Q5" s="42" t="str">
        <f t="shared" si="1"/>
        <v>東北</v>
      </c>
      <c r="R5" s="13"/>
      <c r="S5" s="48" t="s">
        <v>406</v>
      </c>
      <c r="AA5" t="str">
        <f>VLOOKUP(AC5,'団体学校リスト'!$B$3:$H$26,7)</f>
        <v>長　野</v>
      </c>
      <c r="AC5">
        <v>13</v>
      </c>
    </row>
    <row r="6" spans="2:19" ht="13.5" customHeight="1">
      <c r="B6" s="5">
        <v>4</v>
      </c>
      <c r="C6" s="19" t="s">
        <v>475</v>
      </c>
      <c r="D6" s="37" t="s">
        <v>12</v>
      </c>
      <c r="E6" s="37"/>
      <c r="F6" s="12">
        <v>2</v>
      </c>
      <c r="G6" s="12" t="str">
        <f t="shared" si="0"/>
        <v>東北</v>
      </c>
      <c r="H6" s="13"/>
      <c r="I6" s="24" t="s">
        <v>517</v>
      </c>
      <c r="J6" s="14"/>
      <c r="K6" s="14"/>
      <c r="L6" s="11">
        <v>4</v>
      </c>
      <c r="M6" s="45" t="s">
        <v>407</v>
      </c>
      <c r="N6" s="46" t="s">
        <v>12</v>
      </c>
      <c r="P6" s="11">
        <v>2</v>
      </c>
      <c r="Q6" s="42" t="str">
        <f t="shared" si="1"/>
        <v>東北</v>
      </c>
      <c r="R6" s="13"/>
      <c r="S6" s="22" t="s">
        <v>1067</v>
      </c>
    </row>
    <row r="7" spans="2:29" ht="13.5" customHeight="1">
      <c r="B7" s="5">
        <v>5</v>
      </c>
      <c r="C7" s="20" t="s">
        <v>476</v>
      </c>
      <c r="D7" s="12" t="s">
        <v>12</v>
      </c>
      <c r="E7" s="12"/>
      <c r="F7" s="12">
        <v>2</v>
      </c>
      <c r="G7" s="12" t="str">
        <f t="shared" si="0"/>
        <v>東北</v>
      </c>
      <c r="H7" s="13"/>
      <c r="I7" s="24" t="s">
        <v>517</v>
      </c>
      <c r="J7" s="14"/>
      <c r="K7" s="14"/>
      <c r="L7" s="11">
        <v>5</v>
      </c>
      <c r="M7" s="45" t="s">
        <v>408</v>
      </c>
      <c r="N7" s="46" t="s">
        <v>12</v>
      </c>
      <c r="P7" s="11">
        <v>2</v>
      </c>
      <c r="Q7" s="42" t="str">
        <f t="shared" si="1"/>
        <v>東北</v>
      </c>
      <c r="R7" s="13"/>
      <c r="S7" s="48" t="s">
        <v>406</v>
      </c>
      <c r="AA7" t="str">
        <f>VLOOKUP(AC7,'団体学校リスト'!$B$3:$H$26,7)</f>
        <v>富　山</v>
      </c>
      <c r="AC7">
        <v>14</v>
      </c>
    </row>
    <row r="8" spans="2:19" ht="13.5" customHeight="1">
      <c r="B8" s="5">
        <v>6</v>
      </c>
      <c r="C8" s="19" t="s">
        <v>477</v>
      </c>
      <c r="D8" s="12" t="s">
        <v>9</v>
      </c>
      <c r="E8" s="12"/>
      <c r="F8" s="12">
        <v>2</v>
      </c>
      <c r="G8" s="12" t="str">
        <f t="shared" si="0"/>
        <v>東北</v>
      </c>
      <c r="H8" s="13"/>
      <c r="I8" s="24" t="s">
        <v>518</v>
      </c>
      <c r="J8" s="14"/>
      <c r="K8" s="14"/>
      <c r="L8" s="11">
        <v>6</v>
      </c>
      <c r="M8" s="45" t="s">
        <v>409</v>
      </c>
      <c r="N8" s="46" t="s">
        <v>12</v>
      </c>
      <c r="P8" s="11">
        <v>2</v>
      </c>
      <c r="Q8" s="42" t="str">
        <f t="shared" si="1"/>
        <v>東北</v>
      </c>
      <c r="R8" s="13"/>
      <c r="S8" s="48" t="s">
        <v>80</v>
      </c>
    </row>
    <row r="9" spans="2:29" ht="13.5" customHeight="1">
      <c r="B9" s="5">
        <v>7</v>
      </c>
      <c r="C9" s="19" t="s">
        <v>478</v>
      </c>
      <c r="D9" s="12" t="s">
        <v>12</v>
      </c>
      <c r="E9" s="12"/>
      <c r="F9" s="12">
        <v>2</v>
      </c>
      <c r="G9" s="12" t="str">
        <f t="shared" si="0"/>
        <v>東北</v>
      </c>
      <c r="H9" s="13"/>
      <c r="I9" s="24" t="s">
        <v>67</v>
      </c>
      <c r="J9" s="14"/>
      <c r="K9" s="14"/>
      <c r="L9" s="11">
        <v>7</v>
      </c>
      <c r="M9" s="45" t="s">
        <v>410</v>
      </c>
      <c r="N9" s="46" t="s">
        <v>9</v>
      </c>
      <c r="P9" s="11">
        <v>3</v>
      </c>
      <c r="Q9" s="42" t="str">
        <f t="shared" si="1"/>
        <v>関東</v>
      </c>
      <c r="R9" s="13"/>
      <c r="S9" s="48" t="s">
        <v>411</v>
      </c>
      <c r="AA9" t="str">
        <f>VLOOKUP(AC9,'団体学校リスト'!$B$3:$H$26,7)</f>
        <v>新　潟</v>
      </c>
      <c r="AC9">
        <v>15</v>
      </c>
    </row>
    <row r="10" spans="2:19" ht="13.5" customHeight="1">
      <c r="B10" s="5">
        <v>8</v>
      </c>
      <c r="C10" s="19" t="s">
        <v>479</v>
      </c>
      <c r="D10" s="12" t="s">
        <v>12</v>
      </c>
      <c r="E10" s="12"/>
      <c r="F10" s="12">
        <v>3</v>
      </c>
      <c r="G10" s="12" t="str">
        <f t="shared" si="0"/>
        <v>関東</v>
      </c>
      <c r="H10" s="13"/>
      <c r="I10" s="24" t="s">
        <v>69</v>
      </c>
      <c r="J10" s="14"/>
      <c r="K10" s="14"/>
      <c r="L10" s="11">
        <v>8</v>
      </c>
      <c r="M10" s="45" t="s">
        <v>412</v>
      </c>
      <c r="N10" s="46" t="s">
        <v>12</v>
      </c>
      <c r="P10" s="11">
        <v>3</v>
      </c>
      <c r="Q10" s="42" t="str">
        <f t="shared" si="1"/>
        <v>関東</v>
      </c>
      <c r="R10" s="13"/>
      <c r="S10" s="48" t="s">
        <v>69</v>
      </c>
    </row>
    <row r="11" spans="2:27" ht="13.5" customHeight="1">
      <c r="B11" s="5">
        <v>9</v>
      </c>
      <c r="C11" s="20" t="s">
        <v>480</v>
      </c>
      <c r="D11" s="12" t="s">
        <v>12</v>
      </c>
      <c r="E11" s="12"/>
      <c r="F11" s="12">
        <v>3</v>
      </c>
      <c r="G11" s="12" t="str">
        <f t="shared" si="0"/>
        <v>関東</v>
      </c>
      <c r="H11" s="13"/>
      <c r="I11" s="24" t="s">
        <v>519</v>
      </c>
      <c r="J11" s="14"/>
      <c r="K11" s="14"/>
      <c r="L11" s="11">
        <v>9</v>
      </c>
      <c r="M11" s="45" t="s">
        <v>413</v>
      </c>
      <c r="N11" s="46" t="s">
        <v>9</v>
      </c>
      <c r="P11" s="11">
        <v>3</v>
      </c>
      <c r="Q11" s="42" t="str">
        <f t="shared" si="1"/>
        <v>関東</v>
      </c>
      <c r="R11" s="13"/>
      <c r="S11" s="48" t="s">
        <v>414</v>
      </c>
      <c r="AA11" t="e">
        <f>VLOOKUP(AC11,'団体学校リスト'!$B$3:$H$26,7)</f>
        <v>#N/A</v>
      </c>
    </row>
    <row r="12" spans="2:19" ht="13.5" customHeight="1">
      <c r="B12" s="5">
        <v>10</v>
      </c>
      <c r="C12" s="45" t="s">
        <v>481</v>
      </c>
      <c r="D12" s="12" t="s">
        <v>12</v>
      </c>
      <c r="E12" s="12"/>
      <c r="F12" s="12">
        <v>3</v>
      </c>
      <c r="G12" s="12" t="str">
        <f t="shared" si="0"/>
        <v>関東</v>
      </c>
      <c r="H12" s="13"/>
      <c r="I12" s="24" t="s">
        <v>520</v>
      </c>
      <c r="J12" s="14"/>
      <c r="K12" s="14"/>
      <c r="L12" s="11">
        <v>10</v>
      </c>
      <c r="M12" s="45" t="s">
        <v>415</v>
      </c>
      <c r="N12" s="46" t="s">
        <v>9</v>
      </c>
      <c r="P12" s="11">
        <v>3</v>
      </c>
      <c r="Q12" s="42" t="str">
        <f t="shared" si="1"/>
        <v>関東</v>
      </c>
      <c r="R12" s="13"/>
      <c r="S12" s="48" t="s">
        <v>416</v>
      </c>
    </row>
    <row r="13" spans="2:19" ht="13.5" customHeight="1">
      <c r="B13" s="5">
        <v>11</v>
      </c>
      <c r="C13" s="19" t="s">
        <v>482</v>
      </c>
      <c r="D13" s="12" t="s">
        <v>9</v>
      </c>
      <c r="E13" s="12"/>
      <c r="F13" s="12">
        <v>3</v>
      </c>
      <c r="G13" s="12" t="str">
        <f t="shared" si="0"/>
        <v>関東</v>
      </c>
      <c r="H13" s="13"/>
      <c r="I13" s="24" t="s">
        <v>521</v>
      </c>
      <c r="J13" s="14"/>
      <c r="K13" s="14"/>
      <c r="L13" s="11">
        <v>11</v>
      </c>
      <c r="M13" s="45" t="s">
        <v>77</v>
      </c>
      <c r="N13" s="46" t="s">
        <v>12</v>
      </c>
      <c r="P13" s="11">
        <v>3</v>
      </c>
      <c r="Q13" s="42" t="str">
        <f t="shared" si="1"/>
        <v>関東</v>
      </c>
      <c r="R13" s="13"/>
      <c r="S13" s="48" t="s">
        <v>81</v>
      </c>
    </row>
    <row r="14" spans="2:19" ht="13.5" customHeight="1">
      <c r="B14" s="5">
        <v>12</v>
      </c>
      <c r="C14" s="19" t="s">
        <v>483</v>
      </c>
      <c r="D14" s="12" t="s">
        <v>12</v>
      </c>
      <c r="E14" s="12"/>
      <c r="F14" s="12">
        <v>3</v>
      </c>
      <c r="G14" s="12" t="str">
        <f t="shared" si="0"/>
        <v>関東</v>
      </c>
      <c r="H14" s="13"/>
      <c r="I14" s="24" t="s">
        <v>70</v>
      </c>
      <c r="J14" s="14"/>
      <c r="K14" s="14"/>
      <c r="L14" s="11">
        <v>12</v>
      </c>
      <c r="M14" s="45" t="s">
        <v>417</v>
      </c>
      <c r="N14" s="46" t="s">
        <v>12</v>
      </c>
      <c r="P14" s="11">
        <v>3</v>
      </c>
      <c r="Q14" s="42" t="str">
        <f t="shared" si="1"/>
        <v>関東</v>
      </c>
      <c r="R14" s="13"/>
      <c r="S14" s="48" t="s">
        <v>418</v>
      </c>
    </row>
    <row r="15" spans="2:19" ht="13.5" customHeight="1">
      <c r="B15" s="5">
        <v>13</v>
      </c>
      <c r="C15" s="20" t="s">
        <v>484</v>
      </c>
      <c r="D15" s="12" t="s">
        <v>12</v>
      </c>
      <c r="E15" s="12"/>
      <c r="F15" s="12">
        <v>3</v>
      </c>
      <c r="G15" s="12" t="str">
        <f t="shared" si="0"/>
        <v>関東</v>
      </c>
      <c r="H15" s="13"/>
      <c r="I15" s="24" t="s">
        <v>70</v>
      </c>
      <c r="J15" s="14"/>
      <c r="K15" s="14"/>
      <c r="L15" s="11">
        <v>13</v>
      </c>
      <c r="M15" s="45" t="s">
        <v>419</v>
      </c>
      <c r="N15" s="46" t="s">
        <v>9</v>
      </c>
      <c r="P15" s="11">
        <v>3</v>
      </c>
      <c r="Q15" s="42" t="str">
        <f t="shared" si="1"/>
        <v>関東</v>
      </c>
      <c r="R15" s="13"/>
      <c r="S15" s="48" t="s">
        <v>82</v>
      </c>
    </row>
    <row r="16" spans="2:19" ht="13.5" customHeight="1">
      <c r="B16" s="5">
        <v>14</v>
      </c>
      <c r="C16" s="19" t="s">
        <v>485</v>
      </c>
      <c r="D16" s="12" t="s">
        <v>12</v>
      </c>
      <c r="E16" s="12"/>
      <c r="F16" s="12">
        <v>3</v>
      </c>
      <c r="G16" s="12" t="str">
        <f t="shared" si="0"/>
        <v>関東</v>
      </c>
      <c r="H16" s="13"/>
      <c r="I16" s="24" t="s">
        <v>522</v>
      </c>
      <c r="J16" s="14"/>
      <c r="K16" s="14"/>
      <c r="L16" s="11">
        <v>14</v>
      </c>
      <c r="M16" s="19" t="s">
        <v>420</v>
      </c>
      <c r="N16" s="46" t="s">
        <v>9</v>
      </c>
      <c r="P16" s="11">
        <v>3</v>
      </c>
      <c r="Q16" s="42" t="str">
        <f t="shared" si="1"/>
        <v>関東</v>
      </c>
      <c r="R16" s="13"/>
      <c r="S16" s="22" t="s">
        <v>1068</v>
      </c>
    </row>
    <row r="17" spans="2:19" ht="13.5" customHeight="1">
      <c r="B17" s="5">
        <v>15</v>
      </c>
      <c r="C17" s="21" t="s">
        <v>498</v>
      </c>
      <c r="D17" s="39" t="s">
        <v>12</v>
      </c>
      <c r="F17" s="6">
        <v>3</v>
      </c>
      <c r="G17" s="12" t="str">
        <f t="shared" si="0"/>
        <v>関東</v>
      </c>
      <c r="I17" s="9" t="s">
        <v>1065</v>
      </c>
      <c r="J17" s="14"/>
      <c r="K17" s="14"/>
      <c r="L17" s="11">
        <v>15</v>
      </c>
      <c r="M17" s="45" t="s">
        <v>421</v>
      </c>
      <c r="N17" s="46" t="s">
        <v>12</v>
      </c>
      <c r="P17" s="11">
        <v>4</v>
      </c>
      <c r="Q17" s="42" t="str">
        <f t="shared" si="1"/>
        <v>東京</v>
      </c>
      <c r="R17" s="13"/>
      <c r="S17" s="48" t="s">
        <v>19</v>
      </c>
    </row>
    <row r="18" spans="2:19" ht="13.5" customHeight="1">
      <c r="B18" s="5">
        <v>16</v>
      </c>
      <c r="C18" s="9" t="s">
        <v>489</v>
      </c>
      <c r="D18" s="6" t="s">
        <v>9</v>
      </c>
      <c r="F18" s="6">
        <v>3</v>
      </c>
      <c r="G18" s="12" t="str">
        <f aca="true" t="shared" si="2" ref="G18:G29">VLOOKUP(F18,$J$53:$K$62,2)</f>
        <v>関東</v>
      </c>
      <c r="I18" s="9" t="s">
        <v>1065</v>
      </c>
      <c r="J18" s="14"/>
      <c r="K18" s="14"/>
      <c r="L18" s="11">
        <v>16</v>
      </c>
      <c r="M18" s="45" t="s">
        <v>422</v>
      </c>
      <c r="N18" s="46" t="s">
        <v>12</v>
      </c>
      <c r="P18" s="11">
        <v>4</v>
      </c>
      <c r="Q18" s="42" t="str">
        <f t="shared" si="1"/>
        <v>東京</v>
      </c>
      <c r="R18" s="13"/>
      <c r="S18" s="48" t="s">
        <v>19</v>
      </c>
    </row>
    <row r="19" spans="2:27" ht="13.5" customHeight="1">
      <c r="B19" s="5">
        <v>17</v>
      </c>
      <c r="C19" s="20" t="s">
        <v>486</v>
      </c>
      <c r="D19" s="12" t="s">
        <v>12</v>
      </c>
      <c r="E19" s="12"/>
      <c r="F19" s="12">
        <v>4</v>
      </c>
      <c r="G19" s="12" t="str">
        <f t="shared" si="2"/>
        <v>東京</v>
      </c>
      <c r="H19" s="13"/>
      <c r="I19" s="24" t="s">
        <v>523</v>
      </c>
      <c r="J19" s="14"/>
      <c r="K19" s="14"/>
      <c r="L19" s="11">
        <v>17</v>
      </c>
      <c r="M19" s="45" t="s">
        <v>423</v>
      </c>
      <c r="N19" s="46" t="s">
        <v>12</v>
      </c>
      <c r="P19" s="11">
        <v>4</v>
      </c>
      <c r="Q19" s="42" t="str">
        <f t="shared" si="1"/>
        <v>東京</v>
      </c>
      <c r="R19" s="13"/>
      <c r="S19" s="48" t="s">
        <v>424</v>
      </c>
      <c r="AA19" t="s">
        <v>68</v>
      </c>
    </row>
    <row r="20" spans="2:19" ht="13.5" customHeight="1">
      <c r="B20" s="5">
        <v>18</v>
      </c>
      <c r="C20" s="19" t="s">
        <v>487</v>
      </c>
      <c r="D20" s="12" t="s">
        <v>9</v>
      </c>
      <c r="E20" s="12"/>
      <c r="F20" s="12">
        <v>4</v>
      </c>
      <c r="G20" s="12" t="str">
        <f t="shared" si="2"/>
        <v>東京</v>
      </c>
      <c r="H20" s="13"/>
      <c r="I20" s="24" t="s">
        <v>523</v>
      </c>
      <c r="J20" s="14"/>
      <c r="K20" s="14"/>
      <c r="L20" s="11">
        <v>18</v>
      </c>
      <c r="M20" s="45" t="s">
        <v>425</v>
      </c>
      <c r="N20" s="46" t="s">
        <v>9</v>
      </c>
      <c r="P20" s="11">
        <v>4</v>
      </c>
      <c r="Q20" s="42" t="str">
        <f t="shared" si="1"/>
        <v>東京</v>
      </c>
      <c r="R20" s="13"/>
      <c r="S20" s="48" t="s">
        <v>424</v>
      </c>
    </row>
    <row r="21" spans="2:19" ht="13.5" customHeight="1">
      <c r="B21" s="5">
        <v>19</v>
      </c>
      <c r="C21" s="20" t="s">
        <v>488</v>
      </c>
      <c r="D21" s="12" t="s">
        <v>12</v>
      </c>
      <c r="E21" s="12"/>
      <c r="F21" s="12">
        <v>4</v>
      </c>
      <c r="G21" s="12" t="str">
        <f t="shared" si="2"/>
        <v>東京</v>
      </c>
      <c r="H21" s="13"/>
      <c r="I21" s="24" t="s">
        <v>524</v>
      </c>
      <c r="J21" s="14"/>
      <c r="K21" s="14"/>
      <c r="L21" s="11">
        <v>19</v>
      </c>
      <c r="M21" s="45" t="s">
        <v>426</v>
      </c>
      <c r="N21" s="46" t="s">
        <v>9</v>
      </c>
      <c r="P21" s="11">
        <v>5</v>
      </c>
      <c r="Q21" s="42" t="str">
        <f t="shared" si="1"/>
        <v>東海</v>
      </c>
      <c r="R21" s="13"/>
      <c r="S21" s="48" t="s">
        <v>83</v>
      </c>
    </row>
    <row r="22" spans="2:19" ht="13.5" customHeight="1">
      <c r="B22" s="5">
        <v>20</v>
      </c>
      <c r="C22" s="19" t="s">
        <v>490</v>
      </c>
      <c r="D22" s="12" t="s">
        <v>12</v>
      </c>
      <c r="E22" s="12"/>
      <c r="F22" s="12">
        <v>4</v>
      </c>
      <c r="G22" s="12" t="str">
        <f t="shared" si="2"/>
        <v>東京</v>
      </c>
      <c r="H22" s="13"/>
      <c r="I22" s="24" t="s">
        <v>524</v>
      </c>
      <c r="J22" s="14"/>
      <c r="K22" s="14"/>
      <c r="L22" s="11">
        <v>20</v>
      </c>
      <c r="M22" s="45" t="s">
        <v>427</v>
      </c>
      <c r="N22" s="46" t="s">
        <v>12</v>
      </c>
      <c r="P22" s="11">
        <v>5</v>
      </c>
      <c r="Q22" s="42" t="str">
        <f t="shared" si="1"/>
        <v>東海</v>
      </c>
      <c r="R22" s="13"/>
      <c r="S22" s="48" t="s">
        <v>83</v>
      </c>
    </row>
    <row r="23" spans="2:19" ht="13.5" customHeight="1">
      <c r="B23" s="5">
        <v>21</v>
      </c>
      <c r="C23" s="19" t="s">
        <v>491</v>
      </c>
      <c r="D23" s="12" t="s">
        <v>12</v>
      </c>
      <c r="E23" s="12"/>
      <c r="F23" s="12">
        <v>5</v>
      </c>
      <c r="G23" s="12" t="str">
        <f t="shared" si="2"/>
        <v>東海</v>
      </c>
      <c r="H23" s="13"/>
      <c r="I23" s="24" t="s">
        <v>525</v>
      </c>
      <c r="J23" s="14"/>
      <c r="K23" s="14"/>
      <c r="L23" s="11">
        <v>21</v>
      </c>
      <c r="M23" s="45" t="s">
        <v>78</v>
      </c>
      <c r="N23" s="46" t="s">
        <v>12</v>
      </c>
      <c r="P23" s="11">
        <v>5</v>
      </c>
      <c r="Q23" s="42" t="str">
        <f t="shared" si="1"/>
        <v>東海</v>
      </c>
      <c r="R23" s="13"/>
      <c r="S23" s="48" t="s">
        <v>84</v>
      </c>
    </row>
    <row r="24" spans="2:19" ht="13.5" customHeight="1">
      <c r="B24" s="5">
        <v>22</v>
      </c>
      <c r="C24" s="19" t="s">
        <v>492</v>
      </c>
      <c r="D24" s="12" t="s">
        <v>12</v>
      </c>
      <c r="E24" s="12"/>
      <c r="F24" s="12">
        <v>5</v>
      </c>
      <c r="G24" s="12" t="str">
        <f t="shared" si="2"/>
        <v>東海</v>
      </c>
      <c r="H24" s="13"/>
      <c r="I24" s="24" t="s">
        <v>526</v>
      </c>
      <c r="J24" s="14"/>
      <c r="K24" s="14"/>
      <c r="L24" s="11">
        <v>22</v>
      </c>
      <c r="M24" s="45" t="s">
        <v>428</v>
      </c>
      <c r="N24" s="46" t="s">
        <v>12</v>
      </c>
      <c r="P24" s="11">
        <v>5</v>
      </c>
      <c r="Q24" s="42" t="str">
        <f t="shared" si="1"/>
        <v>東海</v>
      </c>
      <c r="R24" s="13"/>
      <c r="S24" s="48" t="s">
        <v>84</v>
      </c>
    </row>
    <row r="25" spans="2:27" ht="13.5" customHeight="1">
      <c r="B25" s="5">
        <v>23</v>
      </c>
      <c r="C25" s="20" t="s">
        <v>493</v>
      </c>
      <c r="D25" s="12" t="s">
        <v>12</v>
      </c>
      <c r="E25" s="12"/>
      <c r="F25" s="12">
        <v>5</v>
      </c>
      <c r="G25" s="12" t="str">
        <f t="shared" si="2"/>
        <v>東海</v>
      </c>
      <c r="H25" s="13"/>
      <c r="I25" s="24" t="s">
        <v>71</v>
      </c>
      <c r="J25" s="14"/>
      <c r="K25" s="14"/>
      <c r="L25" s="11">
        <v>23</v>
      </c>
      <c r="M25" s="45" t="s">
        <v>429</v>
      </c>
      <c r="N25" s="46" t="s">
        <v>12</v>
      </c>
      <c r="P25" s="11">
        <v>5</v>
      </c>
      <c r="Q25" s="42" t="str">
        <f t="shared" si="1"/>
        <v>東海</v>
      </c>
      <c r="R25" s="13"/>
      <c r="S25" s="48" t="s">
        <v>430</v>
      </c>
      <c r="W25" s="39"/>
      <c r="X25" s="12"/>
      <c r="Y25" s="12"/>
      <c r="Z25" s="13"/>
      <c r="AA25" s="24" t="s">
        <v>68</v>
      </c>
    </row>
    <row r="26" spans="2:19" ht="13.5" customHeight="1">
      <c r="B26" s="5">
        <v>24</v>
      </c>
      <c r="C26" s="20" t="s">
        <v>494</v>
      </c>
      <c r="D26" s="12" t="s">
        <v>12</v>
      </c>
      <c r="E26" s="12"/>
      <c r="F26" s="12">
        <v>5</v>
      </c>
      <c r="G26" s="12" t="str">
        <f t="shared" si="2"/>
        <v>東海</v>
      </c>
      <c r="H26" s="13"/>
      <c r="I26" s="24" t="s">
        <v>71</v>
      </c>
      <c r="J26" s="14"/>
      <c r="K26" s="14"/>
      <c r="L26" s="11">
        <v>24</v>
      </c>
      <c r="M26" s="45" t="s">
        <v>431</v>
      </c>
      <c r="N26" s="46" t="s">
        <v>12</v>
      </c>
      <c r="P26" s="11">
        <v>6</v>
      </c>
      <c r="Q26" s="42" t="str">
        <f t="shared" si="1"/>
        <v>北信越</v>
      </c>
      <c r="R26" s="13"/>
      <c r="S26" s="48" t="s">
        <v>86</v>
      </c>
    </row>
    <row r="27" spans="2:19" ht="13.5" customHeight="1">
      <c r="B27" s="5">
        <v>25</v>
      </c>
      <c r="C27" s="20" t="s">
        <v>495</v>
      </c>
      <c r="D27" s="12" t="s">
        <v>12</v>
      </c>
      <c r="E27" s="12"/>
      <c r="F27" s="12">
        <v>6</v>
      </c>
      <c r="G27" s="12" t="str">
        <f t="shared" si="2"/>
        <v>北信越</v>
      </c>
      <c r="H27" s="13"/>
      <c r="I27" s="24" t="s">
        <v>527</v>
      </c>
      <c r="J27" s="14"/>
      <c r="K27" s="14"/>
      <c r="L27" s="11">
        <v>25</v>
      </c>
      <c r="M27" s="45" t="s">
        <v>432</v>
      </c>
      <c r="N27" s="46" t="s">
        <v>12</v>
      </c>
      <c r="P27" s="11">
        <v>6</v>
      </c>
      <c r="Q27" s="42" t="str">
        <f t="shared" si="1"/>
        <v>北信越</v>
      </c>
      <c r="R27" s="13"/>
      <c r="S27" s="48" t="s">
        <v>86</v>
      </c>
    </row>
    <row r="28" spans="2:19" ht="13.5" customHeight="1">
      <c r="B28" s="5">
        <v>26</v>
      </c>
      <c r="C28" s="21" t="s">
        <v>496</v>
      </c>
      <c r="D28" s="39" t="s">
        <v>12</v>
      </c>
      <c r="E28" s="39"/>
      <c r="F28" s="12">
        <v>6</v>
      </c>
      <c r="G28" s="12" t="str">
        <f t="shared" si="2"/>
        <v>北信越</v>
      </c>
      <c r="H28" s="13"/>
      <c r="I28" s="24" t="s">
        <v>72</v>
      </c>
      <c r="J28" s="14"/>
      <c r="K28" s="14"/>
      <c r="L28" s="11">
        <v>26</v>
      </c>
      <c r="M28" s="45" t="s">
        <v>433</v>
      </c>
      <c r="N28" s="46" t="s">
        <v>12</v>
      </c>
      <c r="P28" s="11">
        <v>6</v>
      </c>
      <c r="Q28" s="42" t="str">
        <f t="shared" si="1"/>
        <v>北信越</v>
      </c>
      <c r="R28" s="13"/>
      <c r="S28" s="48" t="s">
        <v>434</v>
      </c>
    </row>
    <row r="29" spans="2:19" ht="13.5" customHeight="1">
      <c r="B29" s="5">
        <v>27</v>
      </c>
      <c r="C29" s="21" t="s">
        <v>497</v>
      </c>
      <c r="D29" s="39" t="s">
        <v>9</v>
      </c>
      <c r="E29" s="39"/>
      <c r="F29" s="12">
        <v>6</v>
      </c>
      <c r="G29" s="12" t="str">
        <f t="shared" si="2"/>
        <v>北信越</v>
      </c>
      <c r="H29" s="13"/>
      <c r="I29" s="24" t="s">
        <v>72</v>
      </c>
      <c r="J29" s="14"/>
      <c r="K29" s="14"/>
      <c r="L29" s="11">
        <v>27</v>
      </c>
      <c r="M29" s="47" t="s">
        <v>435</v>
      </c>
      <c r="N29" s="46" t="s">
        <v>9</v>
      </c>
      <c r="P29" s="11">
        <v>6</v>
      </c>
      <c r="Q29" s="42" t="str">
        <f t="shared" si="1"/>
        <v>北信越</v>
      </c>
      <c r="R29" s="13"/>
      <c r="S29" s="48" t="s">
        <v>86</v>
      </c>
    </row>
    <row r="30" spans="2:19" ht="13.5" customHeight="1">
      <c r="B30" s="5">
        <v>28</v>
      </c>
      <c r="C30" s="22" t="s">
        <v>499</v>
      </c>
      <c r="D30" s="39" t="s">
        <v>12</v>
      </c>
      <c r="E30" s="39"/>
      <c r="F30" s="12">
        <v>6</v>
      </c>
      <c r="G30" s="12" t="str">
        <f t="shared" si="0"/>
        <v>北信越</v>
      </c>
      <c r="H30" s="13"/>
      <c r="I30" s="24" t="s">
        <v>72</v>
      </c>
      <c r="J30" s="14"/>
      <c r="K30" s="14"/>
      <c r="L30" s="11">
        <v>28</v>
      </c>
      <c r="M30" s="45" t="s">
        <v>436</v>
      </c>
      <c r="N30" s="46" t="s">
        <v>12</v>
      </c>
      <c r="P30" s="11">
        <v>6</v>
      </c>
      <c r="Q30" s="42" t="str">
        <f t="shared" si="1"/>
        <v>北信越</v>
      </c>
      <c r="R30" s="13"/>
      <c r="S30" s="48" t="s">
        <v>434</v>
      </c>
    </row>
    <row r="31" spans="2:19" ht="13.5" customHeight="1">
      <c r="B31" s="5">
        <v>29</v>
      </c>
      <c r="C31" s="22" t="s">
        <v>500</v>
      </c>
      <c r="D31" s="39" t="s">
        <v>9</v>
      </c>
      <c r="E31" s="39"/>
      <c r="F31" s="12">
        <v>7</v>
      </c>
      <c r="G31" s="12" t="str">
        <f t="shared" si="0"/>
        <v>近畿</v>
      </c>
      <c r="H31" s="13"/>
      <c r="I31" s="24" t="s">
        <v>528</v>
      </c>
      <c r="J31" s="14"/>
      <c r="K31" s="14"/>
      <c r="L31" s="11">
        <v>29</v>
      </c>
      <c r="M31" s="19" t="s">
        <v>1069</v>
      </c>
      <c r="N31" s="46" t="s">
        <v>9</v>
      </c>
      <c r="P31" s="11">
        <v>7</v>
      </c>
      <c r="Q31" s="42" t="str">
        <f t="shared" si="1"/>
        <v>近畿</v>
      </c>
      <c r="R31" s="13"/>
      <c r="S31" s="48" t="s">
        <v>73</v>
      </c>
    </row>
    <row r="32" spans="2:19" ht="13.5" customHeight="1">
      <c r="B32" s="5">
        <v>30</v>
      </c>
      <c r="C32" s="21" t="s">
        <v>501</v>
      </c>
      <c r="D32" s="39" t="s">
        <v>12</v>
      </c>
      <c r="E32" s="39"/>
      <c r="F32" s="12">
        <v>7</v>
      </c>
      <c r="G32" s="12" t="str">
        <f t="shared" si="0"/>
        <v>近畿</v>
      </c>
      <c r="H32" s="13"/>
      <c r="I32" s="24" t="s">
        <v>1082</v>
      </c>
      <c r="J32" s="14"/>
      <c r="K32" s="14"/>
      <c r="L32" s="11">
        <v>30</v>
      </c>
      <c r="M32" s="243" t="s">
        <v>437</v>
      </c>
      <c r="N32" s="46" t="s">
        <v>9</v>
      </c>
      <c r="P32" s="11">
        <v>7</v>
      </c>
      <c r="Q32" s="42" t="str">
        <f t="shared" si="1"/>
        <v>近畿</v>
      </c>
      <c r="R32" s="13"/>
      <c r="S32" s="48" t="s">
        <v>438</v>
      </c>
    </row>
    <row r="33" spans="2:19" ht="13.5" customHeight="1">
      <c r="B33" s="5">
        <v>31</v>
      </c>
      <c r="C33" s="21" t="s">
        <v>502</v>
      </c>
      <c r="D33" s="39" t="s">
        <v>12</v>
      </c>
      <c r="E33" s="39"/>
      <c r="F33" s="12">
        <v>7</v>
      </c>
      <c r="G33" s="12" t="str">
        <f t="shared" si="0"/>
        <v>近畿</v>
      </c>
      <c r="H33" s="13"/>
      <c r="I33" s="24" t="s">
        <v>528</v>
      </c>
      <c r="J33" s="14"/>
      <c r="K33" s="14"/>
      <c r="L33" s="11">
        <v>31</v>
      </c>
      <c r="M33" s="45" t="s">
        <v>439</v>
      </c>
      <c r="N33" s="46" t="s">
        <v>9</v>
      </c>
      <c r="P33" s="11">
        <v>7</v>
      </c>
      <c r="Q33" s="42" t="str">
        <f t="shared" si="1"/>
        <v>近畿</v>
      </c>
      <c r="R33" s="13"/>
      <c r="S33" s="48" t="s">
        <v>73</v>
      </c>
    </row>
    <row r="34" spans="2:19" ht="13.5" customHeight="1">
      <c r="B34" s="5">
        <v>32</v>
      </c>
      <c r="C34" s="20" t="s">
        <v>503</v>
      </c>
      <c r="D34" s="12" t="s">
        <v>9</v>
      </c>
      <c r="E34" s="12"/>
      <c r="F34" s="12">
        <v>7</v>
      </c>
      <c r="G34" s="12" t="str">
        <f t="shared" si="0"/>
        <v>近畿</v>
      </c>
      <c r="H34" s="13"/>
      <c r="I34" s="24" t="s">
        <v>529</v>
      </c>
      <c r="J34" s="14"/>
      <c r="K34" s="14"/>
      <c r="L34" s="11">
        <v>32</v>
      </c>
      <c r="M34" s="48" t="s">
        <v>440</v>
      </c>
      <c r="N34" s="46" t="s">
        <v>9</v>
      </c>
      <c r="P34" s="11">
        <v>7</v>
      </c>
      <c r="Q34" s="42" t="str">
        <f t="shared" si="1"/>
        <v>近畿</v>
      </c>
      <c r="R34" s="13"/>
      <c r="S34" s="48" t="s">
        <v>441</v>
      </c>
    </row>
    <row r="35" spans="2:19" ht="13.5" customHeight="1">
      <c r="B35" s="5">
        <v>33</v>
      </c>
      <c r="C35" s="19" t="s">
        <v>504</v>
      </c>
      <c r="D35" s="12" t="s">
        <v>12</v>
      </c>
      <c r="E35" s="12"/>
      <c r="F35" s="12">
        <v>7</v>
      </c>
      <c r="G35" s="12" t="str">
        <f t="shared" si="0"/>
        <v>近畿</v>
      </c>
      <c r="H35" s="13"/>
      <c r="I35" s="24" t="s">
        <v>530</v>
      </c>
      <c r="J35" s="14"/>
      <c r="K35" s="14"/>
      <c r="L35" s="11">
        <v>33</v>
      </c>
      <c r="M35" s="19" t="s">
        <v>442</v>
      </c>
      <c r="N35" s="38" t="s">
        <v>9</v>
      </c>
      <c r="P35" s="11">
        <v>7</v>
      </c>
      <c r="Q35" s="42" t="str">
        <f t="shared" si="1"/>
        <v>近畿</v>
      </c>
      <c r="R35" s="13"/>
      <c r="S35" s="22" t="s">
        <v>73</v>
      </c>
    </row>
    <row r="36" spans="2:19" ht="13.5" customHeight="1">
      <c r="B36" s="5">
        <v>34</v>
      </c>
      <c r="C36" s="19" t="s">
        <v>505</v>
      </c>
      <c r="D36" s="12" t="s">
        <v>12</v>
      </c>
      <c r="E36" s="12"/>
      <c r="F36" s="12">
        <v>7</v>
      </c>
      <c r="G36" s="12" t="str">
        <f t="shared" si="0"/>
        <v>近畿</v>
      </c>
      <c r="H36" s="13"/>
      <c r="I36" s="24" t="s">
        <v>74</v>
      </c>
      <c r="J36" s="14"/>
      <c r="K36" s="14"/>
      <c r="L36" s="11">
        <v>34</v>
      </c>
      <c r="M36" s="19" t="s">
        <v>443</v>
      </c>
      <c r="N36" s="38" t="s">
        <v>12</v>
      </c>
      <c r="P36" s="11">
        <v>7</v>
      </c>
      <c r="Q36" s="42" t="str">
        <f t="shared" si="1"/>
        <v>近畿</v>
      </c>
      <c r="R36" s="13"/>
      <c r="S36" s="22" t="s">
        <v>444</v>
      </c>
    </row>
    <row r="37" spans="2:19" ht="13.5" customHeight="1">
      <c r="B37" s="5">
        <v>35</v>
      </c>
      <c r="C37" s="19" t="s">
        <v>506</v>
      </c>
      <c r="D37" s="12" t="s">
        <v>12</v>
      </c>
      <c r="E37" s="12"/>
      <c r="F37" s="12">
        <v>7</v>
      </c>
      <c r="G37" s="12" t="str">
        <f t="shared" si="0"/>
        <v>近畿</v>
      </c>
      <c r="H37" s="13"/>
      <c r="I37" s="24" t="s">
        <v>530</v>
      </c>
      <c r="J37" s="14"/>
      <c r="K37" s="14"/>
      <c r="L37" s="11">
        <v>35</v>
      </c>
      <c r="M37" s="19" t="s">
        <v>445</v>
      </c>
      <c r="N37" s="38" t="s">
        <v>9</v>
      </c>
      <c r="P37" s="11">
        <v>7</v>
      </c>
      <c r="Q37" s="42" t="str">
        <f t="shared" si="1"/>
        <v>近畿</v>
      </c>
      <c r="R37" s="13"/>
      <c r="S37" s="22" t="s">
        <v>446</v>
      </c>
    </row>
    <row r="38" spans="2:19" ht="13.5" customHeight="1">
      <c r="B38" s="5">
        <v>36</v>
      </c>
      <c r="C38" s="19" t="s">
        <v>507</v>
      </c>
      <c r="D38" s="12" t="s">
        <v>12</v>
      </c>
      <c r="E38" s="12"/>
      <c r="F38" s="12">
        <v>7</v>
      </c>
      <c r="G38" s="12" t="str">
        <f t="shared" si="0"/>
        <v>近畿</v>
      </c>
      <c r="H38" s="13"/>
      <c r="I38" s="24" t="s">
        <v>528</v>
      </c>
      <c r="J38" s="14"/>
      <c r="K38" s="14"/>
      <c r="L38" s="11">
        <v>36</v>
      </c>
      <c r="M38" s="19" t="s">
        <v>447</v>
      </c>
      <c r="N38" s="38" t="s">
        <v>12</v>
      </c>
      <c r="P38" s="11">
        <v>8</v>
      </c>
      <c r="Q38" s="42" t="str">
        <f t="shared" si="1"/>
        <v>中国</v>
      </c>
      <c r="R38" s="13"/>
      <c r="S38" s="22" t="s">
        <v>448</v>
      </c>
    </row>
    <row r="39" spans="2:19" ht="13.5" customHeight="1">
      <c r="B39" s="5">
        <v>37</v>
      </c>
      <c r="C39" s="19" t="s">
        <v>508</v>
      </c>
      <c r="D39" s="12" t="s">
        <v>12</v>
      </c>
      <c r="E39" s="12"/>
      <c r="F39" s="12">
        <v>8</v>
      </c>
      <c r="G39" s="12" t="str">
        <f t="shared" si="0"/>
        <v>中国</v>
      </c>
      <c r="H39" s="13"/>
      <c r="I39" s="24" t="s">
        <v>1066</v>
      </c>
      <c r="J39" s="14"/>
      <c r="K39" s="14"/>
      <c r="L39" s="11">
        <v>37</v>
      </c>
      <c r="M39" s="19" t="s">
        <v>449</v>
      </c>
      <c r="N39" s="38" t="s">
        <v>9</v>
      </c>
      <c r="P39" s="11">
        <v>8</v>
      </c>
      <c r="Q39" s="42" t="str">
        <f t="shared" si="1"/>
        <v>中国</v>
      </c>
      <c r="R39" s="13"/>
      <c r="S39" s="22" t="s">
        <v>450</v>
      </c>
    </row>
    <row r="40" spans="2:19" ht="13.5" customHeight="1">
      <c r="B40" s="5">
        <v>38</v>
      </c>
      <c r="C40" s="19" t="s">
        <v>509</v>
      </c>
      <c r="D40" s="12" t="s">
        <v>12</v>
      </c>
      <c r="E40" s="12"/>
      <c r="F40" s="12">
        <v>8</v>
      </c>
      <c r="G40" s="12" t="str">
        <f t="shared" si="0"/>
        <v>中国</v>
      </c>
      <c r="H40" s="13"/>
      <c r="I40" s="24" t="s">
        <v>531</v>
      </c>
      <c r="J40" s="14"/>
      <c r="K40" s="14"/>
      <c r="L40" s="11">
        <v>38</v>
      </c>
      <c r="M40" s="19" t="s">
        <v>451</v>
      </c>
      <c r="N40" s="38" t="s">
        <v>9</v>
      </c>
      <c r="P40" s="11">
        <v>8</v>
      </c>
      <c r="Q40" s="42" t="str">
        <f t="shared" si="1"/>
        <v>中国</v>
      </c>
      <c r="R40" s="13"/>
      <c r="S40" s="22" t="s">
        <v>448</v>
      </c>
    </row>
    <row r="41" spans="2:19" ht="13.5" customHeight="1">
      <c r="B41" s="5">
        <v>39</v>
      </c>
      <c r="C41" s="19" t="s">
        <v>510</v>
      </c>
      <c r="D41" s="12" t="s">
        <v>12</v>
      </c>
      <c r="E41" s="12"/>
      <c r="F41" s="12">
        <v>8</v>
      </c>
      <c r="G41" s="12" t="str">
        <f t="shared" si="0"/>
        <v>中国</v>
      </c>
      <c r="H41" s="13"/>
      <c r="I41" s="24" t="s">
        <v>1066</v>
      </c>
      <c r="J41" s="14"/>
      <c r="K41" s="14"/>
      <c r="L41" s="11">
        <v>39</v>
      </c>
      <c r="M41" s="19" t="s">
        <v>452</v>
      </c>
      <c r="N41" s="38" t="s">
        <v>12</v>
      </c>
      <c r="P41" s="11">
        <v>8</v>
      </c>
      <c r="Q41" s="42" t="str">
        <f t="shared" si="1"/>
        <v>中国</v>
      </c>
      <c r="R41" s="13"/>
      <c r="S41" s="22" t="s">
        <v>450</v>
      </c>
    </row>
    <row r="42" spans="2:19" ht="13.5" customHeight="1">
      <c r="B42" s="5">
        <v>40</v>
      </c>
      <c r="C42" s="19" t="s">
        <v>511</v>
      </c>
      <c r="D42" s="12" t="s">
        <v>12</v>
      </c>
      <c r="E42" s="12"/>
      <c r="F42" s="12">
        <v>8</v>
      </c>
      <c r="G42" s="12" t="str">
        <f t="shared" si="0"/>
        <v>中国</v>
      </c>
      <c r="H42" s="13"/>
      <c r="I42" s="24" t="s">
        <v>1066</v>
      </c>
      <c r="J42" s="14"/>
      <c r="K42" s="14"/>
      <c r="L42" s="11">
        <v>40</v>
      </c>
      <c r="M42" s="19" t="s">
        <v>453</v>
      </c>
      <c r="N42" s="38" t="s">
        <v>12</v>
      </c>
      <c r="P42" s="11">
        <v>8</v>
      </c>
      <c r="Q42" s="42" t="str">
        <f t="shared" si="1"/>
        <v>中国</v>
      </c>
      <c r="R42" s="13"/>
      <c r="S42" s="22" t="s">
        <v>454</v>
      </c>
    </row>
    <row r="43" spans="2:19" ht="13.5" customHeight="1">
      <c r="B43" s="5">
        <v>41</v>
      </c>
      <c r="C43" s="19" t="s">
        <v>512</v>
      </c>
      <c r="D43" s="12" t="s">
        <v>9</v>
      </c>
      <c r="E43" s="12"/>
      <c r="F43" s="12">
        <v>9</v>
      </c>
      <c r="G43" s="12" t="str">
        <f t="shared" si="0"/>
        <v>四国</v>
      </c>
      <c r="H43" s="13"/>
      <c r="I43" s="24" t="s">
        <v>75</v>
      </c>
      <c r="J43" s="14"/>
      <c r="K43" s="14"/>
      <c r="L43" s="11">
        <v>41</v>
      </c>
      <c r="M43" s="19" t="s">
        <v>455</v>
      </c>
      <c r="N43" s="38" t="s">
        <v>9</v>
      </c>
      <c r="P43" s="11">
        <v>9</v>
      </c>
      <c r="Q43" s="42" t="str">
        <f t="shared" si="1"/>
        <v>四国</v>
      </c>
      <c r="R43" s="13"/>
      <c r="S43" s="22" t="s">
        <v>456</v>
      </c>
    </row>
    <row r="44" spans="2:19" ht="13.5" customHeight="1">
      <c r="B44" s="5">
        <v>42</v>
      </c>
      <c r="C44" s="19" t="s">
        <v>513</v>
      </c>
      <c r="D44" s="12" t="s">
        <v>12</v>
      </c>
      <c r="E44" s="12"/>
      <c r="F44" s="12">
        <v>9</v>
      </c>
      <c r="G44" s="12" t="str">
        <f t="shared" si="0"/>
        <v>四国</v>
      </c>
      <c r="H44" s="13"/>
      <c r="I44" s="24" t="s">
        <v>75</v>
      </c>
      <c r="J44" s="14"/>
      <c r="K44" s="14"/>
      <c r="L44" s="11">
        <v>42</v>
      </c>
      <c r="M44" s="19" t="s">
        <v>457</v>
      </c>
      <c r="N44" s="38" t="s">
        <v>12</v>
      </c>
      <c r="P44" s="11">
        <v>9</v>
      </c>
      <c r="Q44" s="42" t="str">
        <f t="shared" si="1"/>
        <v>四国</v>
      </c>
      <c r="R44" s="13"/>
      <c r="S44" s="22" t="s">
        <v>458</v>
      </c>
    </row>
    <row r="45" spans="2:19" ht="13.5" customHeight="1">
      <c r="B45" s="5">
        <v>43</v>
      </c>
      <c r="C45" s="19" t="s">
        <v>514</v>
      </c>
      <c r="D45" s="12" t="s">
        <v>12</v>
      </c>
      <c r="E45" s="12"/>
      <c r="F45" s="12">
        <v>10</v>
      </c>
      <c r="G45" s="12" t="str">
        <f t="shared" si="0"/>
        <v>九州</v>
      </c>
      <c r="H45" s="13"/>
      <c r="I45" s="24" t="s">
        <v>532</v>
      </c>
      <c r="J45" s="14"/>
      <c r="K45" s="14"/>
      <c r="L45" s="11">
        <v>43</v>
      </c>
      <c r="M45" s="19" t="s">
        <v>459</v>
      </c>
      <c r="N45" s="38" t="s">
        <v>12</v>
      </c>
      <c r="P45" s="11">
        <v>10</v>
      </c>
      <c r="Q45" s="42" t="str">
        <f t="shared" si="1"/>
        <v>九州</v>
      </c>
      <c r="R45" s="13"/>
      <c r="S45" s="22" t="s">
        <v>460</v>
      </c>
    </row>
    <row r="46" spans="2:19" ht="13.5" customHeight="1">
      <c r="B46" s="5">
        <v>44</v>
      </c>
      <c r="C46" s="19" t="s">
        <v>515</v>
      </c>
      <c r="D46" s="12" t="s">
        <v>9</v>
      </c>
      <c r="E46" s="12"/>
      <c r="F46" s="12">
        <v>10</v>
      </c>
      <c r="G46" s="12" t="str">
        <f t="shared" si="0"/>
        <v>九州</v>
      </c>
      <c r="H46" s="13"/>
      <c r="I46" s="24" t="s">
        <v>533</v>
      </c>
      <c r="J46" s="14"/>
      <c r="K46" s="14"/>
      <c r="L46" s="11">
        <v>44</v>
      </c>
      <c r="M46" s="19" t="s">
        <v>461</v>
      </c>
      <c r="N46" s="38" t="s">
        <v>12</v>
      </c>
      <c r="P46" s="11">
        <v>10</v>
      </c>
      <c r="Q46" s="42" t="str">
        <f t="shared" si="1"/>
        <v>九州</v>
      </c>
      <c r="R46" s="13"/>
      <c r="S46" s="22" t="s">
        <v>460</v>
      </c>
    </row>
    <row r="47" spans="2:19" ht="13.5" customHeight="1">
      <c r="B47" s="5">
        <v>45</v>
      </c>
      <c r="C47" s="19" t="s">
        <v>516</v>
      </c>
      <c r="D47" s="12" t="s">
        <v>12</v>
      </c>
      <c r="E47" s="12"/>
      <c r="F47" s="12">
        <v>10</v>
      </c>
      <c r="G47" s="12" t="str">
        <f t="shared" si="0"/>
        <v>九州</v>
      </c>
      <c r="H47" s="13"/>
      <c r="I47" s="24" t="s">
        <v>532</v>
      </c>
      <c r="J47" s="14"/>
      <c r="K47" s="14"/>
      <c r="L47" s="11">
        <v>45</v>
      </c>
      <c r="M47" s="19" t="s">
        <v>79</v>
      </c>
      <c r="N47" s="38" t="s">
        <v>12</v>
      </c>
      <c r="P47" s="11">
        <v>10</v>
      </c>
      <c r="Q47" s="42" t="str">
        <f t="shared" si="1"/>
        <v>九州</v>
      </c>
      <c r="R47" s="13"/>
      <c r="S47" s="22" t="s">
        <v>462</v>
      </c>
    </row>
    <row r="48" spans="2:19" ht="13.5" customHeight="1">
      <c r="B48" s="5">
        <v>46</v>
      </c>
      <c r="C48" s="19" t="s">
        <v>1070</v>
      </c>
      <c r="D48" s="12" t="s">
        <v>12</v>
      </c>
      <c r="E48" s="12"/>
      <c r="F48" s="12">
        <v>10</v>
      </c>
      <c r="G48" s="12" t="str">
        <f t="shared" si="0"/>
        <v>九州</v>
      </c>
      <c r="H48" s="13"/>
      <c r="I48" s="24" t="s">
        <v>460</v>
      </c>
      <c r="J48" s="14"/>
      <c r="K48" s="14"/>
      <c r="L48" s="11">
        <v>46</v>
      </c>
      <c r="M48" s="19" t="s">
        <v>463</v>
      </c>
      <c r="N48" s="38" t="s">
        <v>9</v>
      </c>
      <c r="P48" s="11">
        <v>10</v>
      </c>
      <c r="Q48" s="42" t="str">
        <f t="shared" si="1"/>
        <v>九州</v>
      </c>
      <c r="R48" s="13"/>
      <c r="S48" s="22" t="s">
        <v>464</v>
      </c>
    </row>
    <row r="49" spans="2:19" ht="13.5" customHeight="1">
      <c r="B49" s="5">
        <v>47</v>
      </c>
      <c r="C49" s="19" t="s">
        <v>147</v>
      </c>
      <c r="D49" s="12"/>
      <c r="E49" s="12"/>
      <c r="F49" s="12"/>
      <c r="G49" s="12"/>
      <c r="H49" s="13"/>
      <c r="I49" s="24"/>
      <c r="J49" s="14"/>
      <c r="K49" s="14"/>
      <c r="L49" s="11">
        <v>47</v>
      </c>
      <c r="M49" s="19" t="s">
        <v>147</v>
      </c>
      <c r="N49" s="38"/>
      <c r="O49" s="11"/>
      <c r="P49" s="11"/>
      <c r="Q49" s="42"/>
      <c r="R49" s="13"/>
      <c r="S49" s="22"/>
    </row>
    <row r="50" spans="2:19" ht="13.5" customHeight="1">
      <c r="B50" s="5">
        <v>48</v>
      </c>
      <c r="C50" s="19" t="s">
        <v>147</v>
      </c>
      <c r="D50" s="12"/>
      <c r="E50" s="12"/>
      <c r="F50" s="12"/>
      <c r="G50" s="12"/>
      <c r="H50" s="13"/>
      <c r="I50" s="24"/>
      <c r="J50" s="14"/>
      <c r="K50" s="14"/>
      <c r="L50" s="11">
        <v>48</v>
      </c>
      <c r="M50" s="19" t="s">
        <v>147</v>
      </c>
      <c r="N50" s="38"/>
      <c r="O50" s="11"/>
      <c r="P50" s="11"/>
      <c r="Q50" s="42"/>
      <c r="R50" s="13"/>
      <c r="S50" s="22"/>
    </row>
    <row r="51" spans="2:19" ht="13.5" customHeight="1">
      <c r="B51" s="5"/>
      <c r="C51" s="20"/>
      <c r="D51" s="12"/>
      <c r="E51" s="12"/>
      <c r="F51" s="12"/>
      <c r="G51" s="12"/>
      <c r="H51" s="13"/>
      <c r="I51" s="24"/>
      <c r="J51" s="14"/>
      <c r="K51" s="14"/>
      <c r="L51" s="11"/>
      <c r="M51" s="20"/>
      <c r="N51" s="38"/>
      <c r="O51" s="11"/>
      <c r="P51" s="11"/>
      <c r="Q51" s="42"/>
      <c r="R51" s="13"/>
      <c r="S51" s="22"/>
    </row>
    <row r="52" spans="2:19" ht="13.5" customHeight="1">
      <c r="B52" s="5"/>
      <c r="C52" s="20"/>
      <c r="D52" s="12"/>
      <c r="E52" s="12"/>
      <c r="F52" s="12"/>
      <c r="G52" s="12"/>
      <c r="H52" s="13"/>
      <c r="I52" s="24"/>
      <c r="J52" s="14" t="s">
        <v>21</v>
      </c>
      <c r="K52" s="22"/>
      <c r="L52" s="11"/>
      <c r="M52" s="19"/>
      <c r="N52" s="38"/>
      <c r="O52" s="11"/>
      <c r="P52" s="11"/>
      <c r="Q52" s="42"/>
      <c r="R52" s="13"/>
      <c r="S52" s="22"/>
    </row>
    <row r="53" spans="2:19" ht="13.5" customHeight="1">
      <c r="B53" s="5"/>
      <c r="C53" s="19"/>
      <c r="D53" s="12"/>
      <c r="E53" s="12"/>
      <c r="F53" s="12"/>
      <c r="G53" s="12"/>
      <c r="H53" s="13"/>
      <c r="I53" s="24"/>
      <c r="J53" s="14">
        <v>1</v>
      </c>
      <c r="K53" s="24" t="s">
        <v>465</v>
      </c>
      <c r="L53" s="11"/>
      <c r="M53" s="19"/>
      <c r="N53" s="38"/>
      <c r="O53" s="11"/>
      <c r="P53" s="11"/>
      <c r="Q53" s="42"/>
      <c r="R53" s="13"/>
      <c r="S53" s="22"/>
    </row>
    <row r="54" spans="2:19" ht="13.5" customHeight="1">
      <c r="B54" s="5"/>
      <c r="C54" s="20"/>
      <c r="D54" s="12"/>
      <c r="E54" s="12"/>
      <c r="F54" s="12"/>
      <c r="G54" s="12"/>
      <c r="H54" s="13"/>
      <c r="I54" s="24"/>
      <c r="J54" s="14">
        <v>2</v>
      </c>
      <c r="K54" s="24" t="s">
        <v>466</v>
      </c>
      <c r="L54" s="11"/>
      <c r="M54" s="19"/>
      <c r="N54" s="38"/>
      <c r="O54" s="11"/>
      <c r="P54" s="11"/>
      <c r="Q54" s="42"/>
      <c r="R54" s="13"/>
      <c r="S54" s="22"/>
    </row>
    <row r="55" spans="2:19" ht="13.5" customHeight="1">
      <c r="B55" s="5"/>
      <c r="C55" s="19"/>
      <c r="D55" s="12"/>
      <c r="E55" s="12"/>
      <c r="F55" s="12"/>
      <c r="G55" s="12"/>
      <c r="H55" s="13"/>
      <c r="I55" s="24"/>
      <c r="J55" s="14">
        <v>3</v>
      </c>
      <c r="K55" s="24" t="s">
        <v>467</v>
      </c>
      <c r="L55" s="11"/>
      <c r="M55" s="20"/>
      <c r="N55" s="38"/>
      <c r="O55" s="11"/>
      <c r="P55" s="11"/>
      <c r="Q55" s="42"/>
      <c r="R55" s="13"/>
      <c r="S55" s="22"/>
    </row>
    <row r="56" spans="2:19" ht="13.5" customHeight="1">
      <c r="B56" s="5"/>
      <c r="C56" s="19"/>
      <c r="D56" s="12"/>
      <c r="E56" s="12"/>
      <c r="F56" s="12"/>
      <c r="G56" s="12"/>
      <c r="H56" s="13"/>
      <c r="I56" s="24"/>
      <c r="J56" s="14">
        <v>4</v>
      </c>
      <c r="K56" s="9" t="s">
        <v>119</v>
      </c>
      <c r="L56" s="11"/>
      <c r="M56" s="19"/>
      <c r="N56" s="38"/>
      <c r="O56" s="11"/>
      <c r="P56" s="11"/>
      <c r="Q56" s="42"/>
      <c r="R56" s="13"/>
      <c r="S56" s="22"/>
    </row>
    <row r="57" spans="2:19" ht="13.5" customHeight="1">
      <c r="B57" s="5"/>
      <c r="C57" s="19"/>
      <c r="D57" s="12"/>
      <c r="E57" s="12"/>
      <c r="F57" s="12"/>
      <c r="G57" s="12"/>
      <c r="H57" s="13"/>
      <c r="I57" s="24"/>
      <c r="J57" s="14">
        <v>5</v>
      </c>
      <c r="K57" s="24" t="s">
        <v>102</v>
      </c>
      <c r="L57" s="11"/>
      <c r="M57" s="19"/>
      <c r="N57" s="38"/>
      <c r="O57" s="11"/>
      <c r="P57" s="11"/>
      <c r="Q57" s="42"/>
      <c r="R57" s="13"/>
      <c r="S57" s="22"/>
    </row>
    <row r="58" spans="2:19" ht="13.5" customHeight="1">
      <c r="B58" s="5"/>
      <c r="C58" s="19"/>
      <c r="D58" s="12"/>
      <c r="E58" s="12"/>
      <c r="F58" s="12"/>
      <c r="G58" s="12"/>
      <c r="H58" s="13"/>
      <c r="I58" s="24"/>
      <c r="J58" s="14">
        <v>6</v>
      </c>
      <c r="K58" s="24" t="s">
        <v>359</v>
      </c>
      <c r="L58" s="11"/>
      <c r="M58" s="19"/>
      <c r="N58" s="38"/>
      <c r="O58" s="16"/>
      <c r="P58" s="16"/>
      <c r="Q58" s="44"/>
      <c r="R58" s="13"/>
      <c r="S58" s="22"/>
    </row>
    <row r="59" spans="2:19" ht="13.5" customHeight="1">
      <c r="B59" s="5"/>
      <c r="C59" s="19"/>
      <c r="D59" s="12"/>
      <c r="E59" s="12"/>
      <c r="F59" s="12"/>
      <c r="G59" s="12"/>
      <c r="H59" s="13"/>
      <c r="I59" s="24"/>
      <c r="J59">
        <v>7</v>
      </c>
      <c r="K59" s="24" t="s">
        <v>468</v>
      </c>
      <c r="L59" s="11"/>
      <c r="M59" s="19"/>
      <c r="N59" s="38"/>
      <c r="O59" s="16"/>
      <c r="P59" s="16"/>
      <c r="Q59" s="44"/>
      <c r="R59" s="13"/>
      <c r="S59" s="22"/>
    </row>
    <row r="60" spans="2:19" ht="13.5" customHeight="1">
      <c r="B60" s="5"/>
      <c r="C60" s="19"/>
      <c r="D60" s="12"/>
      <c r="E60" s="12"/>
      <c r="F60" s="12"/>
      <c r="G60" s="12"/>
      <c r="H60" s="13"/>
      <c r="I60" s="24"/>
      <c r="J60">
        <v>8</v>
      </c>
      <c r="K60" s="9" t="s">
        <v>469</v>
      </c>
      <c r="L60" s="11"/>
      <c r="M60" s="19"/>
      <c r="N60" s="38"/>
      <c r="O60" s="16"/>
      <c r="P60" s="16"/>
      <c r="Q60" s="44"/>
      <c r="R60" s="13"/>
      <c r="S60" s="22"/>
    </row>
    <row r="61" spans="2:19" ht="13.5" customHeight="1">
      <c r="B61" s="5"/>
      <c r="C61" s="22"/>
      <c r="D61" s="41"/>
      <c r="E61" s="41"/>
      <c r="F61" s="43"/>
      <c r="G61" s="43"/>
      <c r="H61" s="22"/>
      <c r="I61" s="24"/>
      <c r="J61">
        <v>9</v>
      </c>
      <c r="K61" s="9" t="s">
        <v>470</v>
      </c>
      <c r="L61" s="11"/>
      <c r="M61" s="22"/>
      <c r="N61" s="40"/>
      <c r="O61" s="11"/>
      <c r="P61" s="11"/>
      <c r="Q61" s="42"/>
      <c r="R61" s="22"/>
      <c r="S61" s="22"/>
    </row>
    <row r="62" spans="2:19" ht="13.5" customHeight="1">
      <c r="B62" s="5"/>
      <c r="C62" s="22"/>
      <c r="D62" s="41"/>
      <c r="E62" s="41"/>
      <c r="F62" s="43"/>
      <c r="G62" s="43"/>
      <c r="H62" s="22"/>
      <c r="I62" s="24"/>
      <c r="J62">
        <v>10</v>
      </c>
      <c r="K62" s="9" t="s">
        <v>471</v>
      </c>
      <c r="L62" s="11"/>
      <c r="M62" s="22"/>
      <c r="N62" s="11"/>
      <c r="O62" s="11"/>
      <c r="P62" s="11"/>
      <c r="Q62" s="42"/>
      <c r="R62" s="24"/>
      <c r="S62" s="24"/>
    </row>
    <row r="63" spans="2:19" ht="13.5" customHeight="1">
      <c r="B63" s="5"/>
      <c r="C63" s="22"/>
      <c r="D63" s="42"/>
      <c r="E63" s="42"/>
      <c r="F63" s="43"/>
      <c r="G63" s="43"/>
      <c r="H63" s="22"/>
      <c r="I63" s="24"/>
      <c r="J63" s="14"/>
      <c r="K63" s="14"/>
      <c r="L63" s="11"/>
      <c r="M63" s="22"/>
      <c r="N63" s="11"/>
      <c r="O63" s="11"/>
      <c r="P63" s="11"/>
      <c r="Q63" s="42"/>
      <c r="R63" s="24"/>
      <c r="S63" s="24"/>
    </row>
    <row r="64" spans="2:19" ht="13.5" customHeight="1">
      <c r="B64" s="5"/>
      <c r="C64" s="22"/>
      <c r="D64" s="42"/>
      <c r="E64" s="42"/>
      <c r="F64" s="43"/>
      <c r="G64" s="43"/>
      <c r="H64" s="24"/>
      <c r="I64" s="24"/>
      <c r="J64" s="14"/>
      <c r="K64" s="14"/>
      <c r="L64" s="11"/>
      <c r="M64" s="24"/>
      <c r="N64" s="14"/>
      <c r="O64" s="14"/>
      <c r="P64" s="14"/>
      <c r="Q64" s="43"/>
      <c r="R64" s="24"/>
      <c r="S64" s="24"/>
    </row>
    <row r="65" spans="2:19" ht="13.5" customHeight="1">
      <c r="B65" s="5"/>
      <c r="C65" s="24"/>
      <c r="D65" s="43"/>
      <c r="E65" s="43"/>
      <c r="F65" s="43"/>
      <c r="G65" s="43"/>
      <c r="H65" s="24"/>
      <c r="I65" s="24"/>
      <c r="J65" s="14"/>
      <c r="K65" s="14"/>
      <c r="L65" s="11"/>
      <c r="M65" s="24"/>
      <c r="N65" s="14"/>
      <c r="O65" s="14"/>
      <c r="P65" s="14"/>
      <c r="Q65" s="43"/>
      <c r="R65" s="24"/>
      <c r="S65" s="24"/>
    </row>
    <row r="66" spans="2:19" ht="13.5" customHeight="1">
      <c r="B66" s="5"/>
      <c r="C66" s="22"/>
      <c r="D66" s="11"/>
      <c r="E66" s="11"/>
      <c r="F66" s="15"/>
      <c r="G66" s="15"/>
      <c r="H66" s="11"/>
      <c r="I66" s="24"/>
      <c r="J66" s="14"/>
      <c r="K66" s="14"/>
      <c r="L66" s="14"/>
      <c r="M66" s="24"/>
      <c r="N66" s="14"/>
      <c r="O66" s="14"/>
      <c r="P66" s="14"/>
      <c r="Q66" s="43"/>
      <c r="R66" s="24"/>
      <c r="S66" s="24"/>
    </row>
    <row r="67" spans="2:19" ht="13.5">
      <c r="B67" s="5"/>
      <c r="C67" s="22"/>
      <c r="D67" s="11"/>
      <c r="E67" s="11"/>
      <c r="F67" s="15"/>
      <c r="G67" s="15"/>
      <c r="H67" s="11"/>
      <c r="I67" s="24"/>
      <c r="J67" s="14"/>
      <c r="K67" s="14"/>
      <c r="L67" s="14"/>
      <c r="M67" s="24"/>
      <c r="N67" s="14"/>
      <c r="O67" s="14"/>
      <c r="P67" s="14"/>
      <c r="Q67" s="43"/>
      <c r="R67" s="24"/>
      <c r="S67" s="24"/>
    </row>
    <row r="68" spans="2:19" ht="13.5">
      <c r="B68" s="5"/>
      <c r="C68" s="22"/>
      <c r="D68" s="11"/>
      <c r="E68" s="11"/>
      <c r="F68" s="15"/>
      <c r="G68" s="15"/>
      <c r="H68" s="11"/>
      <c r="I68" s="24"/>
      <c r="J68" s="14"/>
      <c r="K68" s="14"/>
      <c r="L68" s="14"/>
      <c r="M68" s="24"/>
      <c r="N68" s="14"/>
      <c r="O68" s="14"/>
      <c r="P68" s="14"/>
      <c r="Q68" s="43"/>
      <c r="R68" s="24"/>
      <c r="S68" s="24"/>
    </row>
    <row r="69" spans="2:24" ht="13.5">
      <c r="B69" s="5"/>
      <c r="C69" s="22"/>
      <c r="D69" s="11"/>
      <c r="E69" s="11"/>
      <c r="F69" s="15"/>
      <c r="G69" s="15"/>
      <c r="H69" s="11"/>
      <c r="I69" s="24"/>
      <c r="J69" s="14"/>
      <c r="K69" s="14"/>
      <c r="L69" s="14"/>
      <c r="M69" s="24"/>
      <c r="N69" s="11"/>
      <c r="O69" s="11"/>
      <c r="P69" s="11"/>
      <c r="Q69" s="42"/>
      <c r="R69" s="13"/>
      <c r="S69" s="22"/>
      <c r="T69" s="5"/>
      <c r="U69" s="5"/>
      <c r="V69" s="5"/>
      <c r="W69" s="5"/>
      <c r="X69" s="5"/>
    </row>
    <row r="70" spans="2:24" ht="13.5">
      <c r="B70" s="5"/>
      <c r="C70" s="22"/>
      <c r="D70" s="11"/>
      <c r="E70" s="11"/>
      <c r="F70" s="15"/>
      <c r="G70" s="15"/>
      <c r="H70" s="11"/>
      <c r="I70" s="24"/>
      <c r="J70" s="14"/>
      <c r="K70" s="14"/>
      <c r="L70" s="14"/>
      <c r="M70" s="24"/>
      <c r="N70" s="11"/>
      <c r="O70" s="11"/>
      <c r="P70" s="11"/>
      <c r="Q70" s="42"/>
      <c r="R70" s="13"/>
      <c r="S70" s="22"/>
      <c r="T70" s="5"/>
      <c r="U70" s="5"/>
      <c r="V70" s="5"/>
      <c r="W70" s="5"/>
      <c r="X70" s="5"/>
    </row>
    <row r="71" spans="2:24" ht="13.5">
      <c r="B71" s="5"/>
      <c r="C71" s="23"/>
      <c r="D71" s="5"/>
      <c r="E71" s="5"/>
      <c r="F71" s="5"/>
      <c r="G71" s="5"/>
      <c r="H71" s="5"/>
      <c r="N71" s="5"/>
      <c r="O71" s="5"/>
      <c r="P71" s="5"/>
      <c r="Q71" s="240"/>
      <c r="R71" s="23"/>
      <c r="S71" s="23"/>
      <c r="T71" s="5"/>
      <c r="U71" s="5"/>
      <c r="V71" s="5"/>
      <c r="W71" s="5"/>
      <c r="X71" s="5"/>
    </row>
    <row r="72" spans="2:24" ht="7.5" customHeight="1">
      <c r="B72" s="5"/>
      <c r="C72" s="23"/>
      <c r="D72" s="5"/>
      <c r="E72" s="5"/>
      <c r="F72" s="5"/>
      <c r="G72" s="5"/>
      <c r="H72" s="5"/>
      <c r="N72" s="5"/>
      <c r="O72" s="5"/>
      <c r="P72" s="5"/>
      <c r="Q72" s="240"/>
      <c r="R72" s="23"/>
      <c r="S72" s="23"/>
      <c r="T72" s="5"/>
      <c r="U72" s="5"/>
      <c r="V72" s="5"/>
      <c r="W72" s="5"/>
      <c r="X72" s="5"/>
    </row>
    <row r="73" spans="2:31" ht="13.5">
      <c r="B73" s="5"/>
      <c r="C73" s="23"/>
      <c r="D73" s="5"/>
      <c r="E73" s="5"/>
      <c r="F73" s="239"/>
      <c r="G73" s="239"/>
      <c r="H73" s="5"/>
      <c r="N73" s="5"/>
      <c r="O73" s="5"/>
      <c r="P73" s="5"/>
      <c r="Q73" s="240"/>
      <c r="R73" s="23"/>
      <c r="S73" s="23"/>
      <c r="T73" s="5"/>
      <c r="U73" s="5"/>
      <c r="V73" s="5"/>
      <c r="W73" s="5"/>
      <c r="X73" s="5"/>
      <c r="AE73" s="230"/>
    </row>
    <row r="74" spans="2:31" ht="13.5">
      <c r="B74" s="5"/>
      <c r="C74" s="23"/>
      <c r="D74" s="5"/>
      <c r="E74" s="5"/>
      <c r="F74" s="239"/>
      <c r="G74" s="239"/>
      <c r="H74" s="5"/>
      <c r="N74" s="5"/>
      <c r="O74" s="5"/>
      <c r="P74" s="5"/>
      <c r="Q74" s="240"/>
      <c r="R74" s="23"/>
      <c r="S74" s="23"/>
      <c r="T74" s="5"/>
      <c r="U74" s="5"/>
      <c r="V74" s="5"/>
      <c r="W74" s="5"/>
      <c r="X74" s="5"/>
      <c r="AE74" s="231"/>
    </row>
    <row r="75" spans="2:31" ht="13.5">
      <c r="B75" s="5"/>
      <c r="C75" s="23"/>
      <c r="D75" s="5"/>
      <c r="E75" s="5"/>
      <c r="F75" s="239"/>
      <c r="G75" s="239"/>
      <c r="H75" s="5"/>
      <c r="N75" s="5"/>
      <c r="O75" s="5"/>
      <c r="P75" s="5"/>
      <c r="Q75" s="240"/>
      <c r="R75" s="23"/>
      <c r="S75" s="23"/>
      <c r="T75" s="5"/>
      <c r="U75" s="5"/>
      <c r="V75" s="5"/>
      <c r="W75" s="5"/>
      <c r="X75" s="5"/>
      <c r="AE75" s="231"/>
    </row>
    <row r="76" spans="2:31" ht="7.5" customHeight="1">
      <c r="B76" s="5"/>
      <c r="C76" s="23"/>
      <c r="D76" s="5"/>
      <c r="E76" s="5"/>
      <c r="F76" s="239"/>
      <c r="G76" s="239"/>
      <c r="H76" s="5"/>
      <c r="N76" s="5"/>
      <c r="O76" s="568"/>
      <c r="P76" s="5"/>
      <c r="Q76" s="240"/>
      <c r="R76" s="23"/>
      <c r="S76" s="23"/>
      <c r="T76" s="569"/>
      <c r="U76" s="5"/>
      <c r="V76" s="5"/>
      <c r="W76" s="5"/>
      <c r="X76" s="5"/>
      <c r="AE76" s="231"/>
    </row>
    <row r="77" spans="2:32" ht="13.5">
      <c r="B77" s="5"/>
      <c r="C77" s="23"/>
      <c r="D77" s="5"/>
      <c r="E77" s="5"/>
      <c r="F77" s="239"/>
      <c r="G77" s="239"/>
      <c r="H77" s="5"/>
      <c r="N77" s="5"/>
      <c r="O77" s="568"/>
      <c r="P77" s="5"/>
      <c r="Q77" s="240"/>
      <c r="R77" s="23"/>
      <c r="S77" s="23"/>
      <c r="T77" s="569"/>
      <c r="U77" s="5"/>
      <c r="V77" s="5"/>
      <c r="W77" s="5"/>
      <c r="X77" s="5"/>
      <c r="AE77" s="231"/>
      <c r="AF77" s="226"/>
    </row>
    <row r="78" spans="2:31" ht="13.5">
      <c r="B78" s="5"/>
      <c r="C78" s="23"/>
      <c r="D78" s="5"/>
      <c r="E78" s="5"/>
      <c r="F78" s="239"/>
      <c r="G78" s="239"/>
      <c r="H78" s="5"/>
      <c r="N78" s="5"/>
      <c r="O78" s="5"/>
      <c r="P78" s="5"/>
      <c r="Q78" s="240"/>
      <c r="R78" s="23"/>
      <c r="S78" s="23"/>
      <c r="T78" s="5"/>
      <c r="U78" s="5"/>
      <c r="V78" s="5"/>
      <c r="W78" s="5"/>
      <c r="X78" s="5"/>
      <c r="AE78" s="231"/>
    </row>
    <row r="79" spans="2:31" ht="13.5">
      <c r="B79" s="5"/>
      <c r="C79" s="23"/>
      <c r="D79" s="5"/>
      <c r="E79" s="5"/>
      <c r="F79" s="239"/>
      <c r="G79" s="239"/>
      <c r="H79" s="5"/>
      <c r="N79" s="5"/>
      <c r="O79" s="5"/>
      <c r="P79" s="5"/>
      <c r="Q79" s="240"/>
      <c r="R79" s="23"/>
      <c r="S79" s="23"/>
      <c r="T79" s="5"/>
      <c r="U79" s="5"/>
      <c r="V79" s="5"/>
      <c r="W79" s="5"/>
      <c r="X79" s="5"/>
      <c r="AE79" s="231"/>
    </row>
    <row r="80" spans="2:31" ht="7.5" customHeight="1">
      <c r="B80" s="5"/>
      <c r="C80" s="23"/>
      <c r="D80" s="5"/>
      <c r="E80" s="5"/>
      <c r="F80" s="239"/>
      <c r="G80" s="239"/>
      <c r="H80" s="5"/>
      <c r="N80" s="5"/>
      <c r="O80" s="5"/>
      <c r="P80" s="5"/>
      <c r="Q80" s="240"/>
      <c r="R80" s="23"/>
      <c r="S80" s="23"/>
      <c r="T80" s="5"/>
      <c r="U80" s="5"/>
      <c r="V80" s="5"/>
      <c r="W80" s="5"/>
      <c r="X80" s="5"/>
      <c r="AE80" s="232"/>
    </row>
    <row r="81" spans="2:24" ht="13.5">
      <c r="B81" s="5"/>
      <c r="C81" s="23"/>
      <c r="D81" s="5"/>
      <c r="E81" s="5"/>
      <c r="F81" s="5"/>
      <c r="G81" s="5"/>
      <c r="H81" s="5"/>
      <c r="N81" s="5"/>
      <c r="O81" s="5"/>
      <c r="P81" s="5"/>
      <c r="Q81" s="240"/>
      <c r="R81" s="23"/>
      <c r="S81" s="23"/>
      <c r="T81" s="5"/>
      <c r="U81" s="5"/>
      <c r="V81" s="5"/>
      <c r="W81" s="5"/>
      <c r="X81" s="5"/>
    </row>
    <row r="82" spans="2:24" ht="13.5">
      <c r="B82" s="5"/>
      <c r="C82" s="23"/>
      <c r="D82" s="5"/>
      <c r="E82" s="5"/>
      <c r="F82" s="5"/>
      <c r="G82" s="5"/>
      <c r="H82" s="5"/>
      <c r="N82" s="5"/>
      <c r="O82" s="5"/>
      <c r="P82" s="5"/>
      <c r="Q82" s="240"/>
      <c r="R82" s="23"/>
      <c r="S82" s="23"/>
      <c r="T82" s="5"/>
      <c r="U82" s="5"/>
      <c r="V82" s="5"/>
      <c r="W82" s="5"/>
      <c r="X82" s="5"/>
    </row>
    <row r="83" spans="2:8" ht="13.5">
      <c r="B83" s="5"/>
      <c r="C83" s="23"/>
      <c r="D83" s="5"/>
      <c r="E83" s="5"/>
      <c r="F83" s="5"/>
      <c r="G83" s="5"/>
      <c r="H83" s="5"/>
    </row>
  </sheetData>
  <sheetProtection/>
  <mergeCells count="2">
    <mergeCell ref="O76:O77"/>
    <mergeCell ref="T76:T77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00"/>
  <sheetViews>
    <sheetView zoomScale="60" zoomScaleNormal="60" zoomScalePageLayoutView="0" workbookViewId="0" topLeftCell="A1">
      <selection activeCell="X15" sqref="X15"/>
    </sheetView>
  </sheetViews>
  <sheetFormatPr defaultColWidth="9.00390625" defaultRowHeight="13.5"/>
  <cols>
    <col min="1" max="1" width="4.125" style="0" customWidth="1"/>
    <col min="2" max="2" width="3.875" style="0" customWidth="1"/>
    <col min="3" max="3" width="4.625" style="0" customWidth="1"/>
    <col min="4" max="4" width="3.625" style="0" customWidth="1"/>
    <col min="5" max="5" width="5.75390625" style="2" customWidth="1"/>
    <col min="6" max="6" width="29.375" style="2" customWidth="1"/>
    <col min="7" max="7" width="20.625" style="2" customWidth="1"/>
    <col min="8" max="10" width="4.625" style="306" customWidth="1"/>
    <col min="11" max="11" width="6.75390625" style="306" customWidth="1"/>
    <col min="12" max="12" width="8.00390625" style="306" customWidth="1"/>
    <col min="13" max="13" width="4.625" style="306" customWidth="1"/>
    <col min="14" max="14" width="4.00390625" style="306" customWidth="1"/>
    <col min="15" max="15" width="4.625" style="306" customWidth="1"/>
    <col min="16" max="16" width="3.625" style="306" customWidth="1"/>
    <col min="17" max="17" width="5.75390625" style="306" customWidth="1"/>
    <col min="18" max="18" width="29.375" style="306" customWidth="1"/>
    <col min="19" max="19" width="20.625" style="306" customWidth="1"/>
    <col min="20" max="21" width="4.625" style="306" customWidth="1"/>
    <col min="22" max="22" width="3.375" style="306" customWidth="1"/>
    <col min="23" max="23" width="2.75390625" style="2" customWidth="1"/>
    <col min="24" max="241" width="9.00390625" style="2" customWidth="1"/>
  </cols>
  <sheetData>
    <row r="1" spans="2:13" ht="32.25">
      <c r="B1" s="343" t="s">
        <v>344</v>
      </c>
      <c r="E1" s="305"/>
      <c r="F1" s="54"/>
      <c r="G1" s="54"/>
      <c r="H1" s="54"/>
      <c r="L1" s="343" t="s">
        <v>317</v>
      </c>
      <c r="M1" s="343"/>
    </row>
    <row r="2" spans="8:18" ht="17.25">
      <c r="H2" s="2"/>
      <c r="R2" s="380" t="s">
        <v>347</v>
      </c>
    </row>
    <row r="3" spans="5:19" ht="18" customHeight="1">
      <c r="E3" s="509" t="s">
        <v>135</v>
      </c>
      <c r="F3" s="177" t="s">
        <v>319</v>
      </c>
      <c r="G3" s="177"/>
      <c r="H3" s="177"/>
      <c r="Q3" s="344"/>
      <c r="R3" s="177" t="s">
        <v>323</v>
      </c>
      <c r="S3" s="177"/>
    </row>
    <row r="4" spans="5:20" ht="18" customHeight="1">
      <c r="E4" s="509"/>
      <c r="F4" s="503"/>
      <c r="G4" s="506"/>
      <c r="H4" s="179"/>
      <c r="P4" s="351"/>
      <c r="Q4" s="362"/>
      <c r="R4" s="503"/>
      <c r="S4" s="506"/>
      <c r="T4" s="518" t="s">
        <v>135</v>
      </c>
    </row>
    <row r="5" spans="5:20" ht="18" customHeight="1">
      <c r="E5" s="509"/>
      <c r="F5" s="504"/>
      <c r="G5" s="507"/>
      <c r="H5" s="345"/>
      <c r="O5" s="349"/>
      <c r="P5" s="353"/>
      <c r="Q5" s="354"/>
      <c r="R5" s="504"/>
      <c r="S5" s="507"/>
      <c r="T5" s="518"/>
    </row>
    <row r="6" spans="5:20" ht="18" customHeight="1">
      <c r="E6" s="372"/>
      <c r="F6" s="179"/>
      <c r="G6" s="242"/>
      <c r="H6" s="347"/>
      <c r="O6" s="377"/>
      <c r="P6" s="355"/>
      <c r="Q6" s="180"/>
      <c r="R6" s="177" t="s">
        <v>324</v>
      </c>
      <c r="S6" s="177"/>
      <c r="T6" s="310"/>
    </row>
    <row r="7" spans="5:20" ht="18" customHeight="1">
      <c r="E7" s="502" t="s">
        <v>136</v>
      </c>
      <c r="F7" s="177" t="s">
        <v>320</v>
      </c>
      <c r="G7" s="177"/>
      <c r="H7" s="347"/>
      <c r="I7" s="353"/>
      <c r="J7" s="355"/>
      <c r="O7" s="355"/>
      <c r="P7" s="355"/>
      <c r="Q7" s="180"/>
      <c r="R7" s="503"/>
      <c r="S7" s="506"/>
      <c r="T7" s="508" t="s">
        <v>136</v>
      </c>
    </row>
    <row r="8" spans="5:20" ht="18" customHeight="1">
      <c r="E8" s="502"/>
      <c r="F8" s="503"/>
      <c r="G8" s="506"/>
      <c r="H8" s="358"/>
      <c r="I8" s="348"/>
      <c r="O8" s="355"/>
      <c r="P8" s="356"/>
      <c r="Q8" s="354"/>
      <c r="R8" s="504"/>
      <c r="S8" s="507"/>
      <c r="T8" s="508"/>
    </row>
    <row r="9" spans="5:20" ht="18" customHeight="1">
      <c r="E9" s="502"/>
      <c r="F9" s="504"/>
      <c r="G9" s="507"/>
      <c r="H9" s="357"/>
      <c r="I9" s="348"/>
      <c r="N9" s="353"/>
      <c r="O9" s="355"/>
      <c r="Q9" s="344"/>
      <c r="R9" s="177" t="s">
        <v>325</v>
      </c>
      <c r="S9" s="177"/>
      <c r="T9" s="360"/>
    </row>
    <row r="10" spans="5:20" ht="18" customHeight="1">
      <c r="E10" s="373"/>
      <c r="H10" s="179"/>
      <c r="I10" s="348"/>
      <c r="J10" s="350"/>
      <c r="K10" s="505" t="s">
        <v>31</v>
      </c>
      <c r="L10" s="505"/>
      <c r="M10" s="371"/>
      <c r="N10" s="355"/>
      <c r="O10" s="355"/>
      <c r="P10" s="351"/>
      <c r="Q10" s="352"/>
      <c r="R10" s="503"/>
      <c r="S10" s="506"/>
      <c r="T10" s="508" t="s">
        <v>137</v>
      </c>
    </row>
    <row r="11" spans="5:20" ht="18" customHeight="1">
      <c r="E11" s="509" t="s">
        <v>137</v>
      </c>
      <c r="F11" s="177" t="s">
        <v>321</v>
      </c>
      <c r="G11" s="177"/>
      <c r="H11" s="179"/>
      <c r="I11" s="348"/>
      <c r="K11" s="505"/>
      <c r="L11" s="505"/>
      <c r="M11" s="371"/>
      <c r="N11" s="355"/>
      <c r="O11" s="355"/>
      <c r="P11" s="353"/>
      <c r="Q11" s="354"/>
      <c r="R11" s="504"/>
      <c r="S11" s="507"/>
      <c r="T11" s="508"/>
    </row>
    <row r="12" spans="5:20" ht="18" customHeight="1">
      <c r="E12" s="509"/>
      <c r="F12" s="503"/>
      <c r="G12" s="506"/>
      <c r="H12" s="179"/>
      <c r="I12" s="348"/>
      <c r="N12" s="355"/>
      <c r="O12" s="378"/>
      <c r="P12" s="355"/>
      <c r="Q12" s="180"/>
      <c r="R12" s="177" t="s">
        <v>326</v>
      </c>
      <c r="S12" s="177"/>
      <c r="T12" s="310"/>
    </row>
    <row r="13" spans="5:20" ht="18" customHeight="1">
      <c r="E13" s="509"/>
      <c r="F13" s="504"/>
      <c r="G13" s="507"/>
      <c r="H13" s="345"/>
      <c r="I13" s="348"/>
      <c r="J13" s="355"/>
      <c r="N13" s="355"/>
      <c r="P13" s="355"/>
      <c r="Q13" s="180"/>
      <c r="R13" s="503"/>
      <c r="S13" s="506"/>
      <c r="T13" s="508" t="s">
        <v>138</v>
      </c>
    </row>
    <row r="14" spans="5:20" ht="18" customHeight="1">
      <c r="E14" s="373"/>
      <c r="H14" s="346"/>
      <c r="I14" s="348"/>
      <c r="N14" s="355"/>
      <c r="P14" s="356"/>
      <c r="Q14" s="354"/>
      <c r="R14" s="504"/>
      <c r="S14" s="507"/>
      <c r="T14" s="508"/>
    </row>
    <row r="15" spans="5:20" ht="18" customHeight="1">
      <c r="E15" s="502" t="s">
        <v>138</v>
      </c>
      <c r="F15" s="177" t="s">
        <v>322</v>
      </c>
      <c r="G15" s="177"/>
      <c r="H15" s="347"/>
      <c r="I15" s="353"/>
      <c r="K15" s="505" t="s">
        <v>318</v>
      </c>
      <c r="L15" s="505"/>
      <c r="M15" s="349"/>
      <c r="N15" s="355"/>
      <c r="Q15" s="344"/>
      <c r="R15" s="177" t="s">
        <v>327</v>
      </c>
      <c r="S15" s="177"/>
      <c r="T15" s="360"/>
    </row>
    <row r="16" spans="5:20" ht="18" customHeight="1">
      <c r="E16" s="502"/>
      <c r="F16" s="503"/>
      <c r="G16" s="506"/>
      <c r="H16" s="359"/>
      <c r="K16" s="505"/>
      <c r="L16" s="505"/>
      <c r="N16" s="355"/>
      <c r="P16" s="351"/>
      <c r="Q16" s="352"/>
      <c r="R16" s="503"/>
      <c r="S16" s="506"/>
      <c r="T16" s="508" t="s">
        <v>139</v>
      </c>
    </row>
    <row r="17" spans="5:20" ht="18" customHeight="1">
      <c r="E17" s="502"/>
      <c r="F17" s="504"/>
      <c r="G17" s="507"/>
      <c r="H17" s="179"/>
      <c r="N17" s="355"/>
      <c r="O17" s="349"/>
      <c r="P17" s="353"/>
      <c r="Q17" s="354"/>
      <c r="R17" s="504"/>
      <c r="S17" s="507"/>
      <c r="T17" s="508"/>
    </row>
    <row r="18" spans="5:20" ht="18" customHeight="1">
      <c r="E18" s="374"/>
      <c r="F18" s="179"/>
      <c r="G18" s="242"/>
      <c r="H18" s="179"/>
      <c r="N18" s="355"/>
      <c r="O18" s="353"/>
      <c r="P18" s="355"/>
      <c r="Q18" s="180"/>
      <c r="R18" s="177" t="s">
        <v>328</v>
      </c>
      <c r="S18" s="177"/>
      <c r="T18" s="310"/>
    </row>
    <row r="19" spans="5:20" ht="18" customHeight="1">
      <c r="E19" s="374"/>
      <c r="F19" s="179"/>
      <c r="G19" s="242"/>
      <c r="H19" s="179"/>
      <c r="N19" s="355"/>
      <c r="O19" s="355"/>
      <c r="P19" s="355"/>
      <c r="Q19" s="180"/>
      <c r="R19" s="503"/>
      <c r="S19" s="506"/>
      <c r="T19" s="508" t="s">
        <v>140</v>
      </c>
    </row>
    <row r="20" spans="5:20" ht="18" customHeight="1">
      <c r="E20" s="308"/>
      <c r="F20" s="177"/>
      <c r="G20" s="177"/>
      <c r="H20" s="178"/>
      <c r="N20" s="355"/>
      <c r="O20" s="355"/>
      <c r="P20" s="356"/>
      <c r="Q20" s="354"/>
      <c r="R20" s="504"/>
      <c r="S20" s="507"/>
      <c r="T20" s="508"/>
    </row>
    <row r="21" spans="5:20" ht="18" customHeight="1">
      <c r="E21" s="308"/>
      <c r="F21" s="181"/>
      <c r="G21" s="379"/>
      <c r="H21" s="179"/>
      <c r="N21" s="350"/>
      <c r="O21" s="355"/>
      <c r="Q21" s="344"/>
      <c r="R21" s="177" t="s">
        <v>329</v>
      </c>
      <c r="S21" s="177"/>
      <c r="T21" s="360"/>
    </row>
    <row r="22" spans="5:20" ht="18" customHeight="1">
      <c r="E22" s="308"/>
      <c r="F22" s="181"/>
      <c r="G22" s="379"/>
      <c r="H22" s="179"/>
      <c r="O22" s="355"/>
      <c r="P22" s="351"/>
      <c r="Q22" s="352"/>
      <c r="R22" s="503"/>
      <c r="S22" s="506"/>
      <c r="T22" s="508" t="s">
        <v>141</v>
      </c>
    </row>
    <row r="23" spans="5:20" ht="18" customHeight="1">
      <c r="E23" s="308"/>
      <c r="F23" s="181"/>
      <c r="G23" s="379"/>
      <c r="H23" s="179"/>
      <c r="O23" s="355"/>
      <c r="P23" s="353"/>
      <c r="Q23" s="354"/>
      <c r="R23" s="504"/>
      <c r="S23" s="507"/>
      <c r="T23" s="508"/>
    </row>
    <row r="24" spans="5:20" ht="18" customHeight="1">
      <c r="E24" s="308"/>
      <c r="F24" s="181"/>
      <c r="G24" s="379"/>
      <c r="H24" s="179"/>
      <c r="O24" s="378"/>
      <c r="P24" s="355"/>
      <c r="Q24" s="180"/>
      <c r="R24" s="177" t="s">
        <v>330</v>
      </c>
      <c r="S24" s="177"/>
      <c r="T24" s="310"/>
    </row>
    <row r="25" spans="5:20" ht="18" customHeight="1">
      <c r="E25" s="308"/>
      <c r="F25" s="181"/>
      <c r="G25" s="379"/>
      <c r="H25" s="179"/>
      <c r="P25" s="355"/>
      <c r="Q25" s="180"/>
      <c r="R25" s="503"/>
      <c r="S25" s="506"/>
      <c r="T25" s="508" t="s">
        <v>142</v>
      </c>
    </row>
    <row r="26" spans="5:20" ht="18" customHeight="1">
      <c r="E26" s="308"/>
      <c r="F26" s="181"/>
      <c r="G26" s="379"/>
      <c r="H26" s="179"/>
      <c r="P26" s="356"/>
      <c r="Q26" s="354"/>
      <c r="R26" s="504"/>
      <c r="S26" s="507"/>
      <c r="T26" s="508"/>
    </row>
    <row r="27" spans="2:20" ht="37.5" customHeight="1">
      <c r="B27" s="305" t="s">
        <v>316</v>
      </c>
      <c r="E27" s="375"/>
      <c r="F27" s="94"/>
      <c r="G27" s="94"/>
      <c r="T27" s="360"/>
    </row>
    <row r="28" spans="5:22" ht="17.25" customHeight="1">
      <c r="E28" s="376"/>
      <c r="F28" s="381" t="s">
        <v>348</v>
      </c>
      <c r="G28" s="125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</row>
    <row r="29" spans="2:22" ht="20.25" customHeight="1">
      <c r="B29" s="510" t="s">
        <v>5</v>
      </c>
      <c r="E29" s="308"/>
      <c r="F29" s="309" t="s">
        <v>8</v>
      </c>
      <c r="G29" s="176"/>
      <c r="H29" s="307"/>
      <c r="I29" s="307"/>
      <c r="J29" s="307"/>
      <c r="K29" s="307"/>
      <c r="L29" s="307"/>
      <c r="M29" s="307"/>
      <c r="N29" s="510" t="s">
        <v>199</v>
      </c>
      <c r="O29" s="307"/>
      <c r="P29" s="307"/>
      <c r="Q29" s="310"/>
      <c r="R29" s="309" t="s">
        <v>145</v>
      </c>
      <c r="S29" s="309"/>
      <c r="T29" s="307"/>
      <c r="U29" s="307"/>
      <c r="V29" s="307"/>
    </row>
    <row r="30" spans="2:22" ht="18" customHeight="1">
      <c r="B30" s="510"/>
      <c r="E30" s="511" t="s">
        <v>135</v>
      </c>
      <c r="F30" s="512"/>
      <c r="G30" s="514"/>
      <c r="H30" s="311"/>
      <c r="I30" s="307"/>
      <c r="J30" s="307"/>
      <c r="K30" s="307"/>
      <c r="L30" s="307"/>
      <c r="M30" s="307"/>
      <c r="N30" s="510"/>
      <c r="O30" s="307"/>
      <c r="P30" s="307"/>
      <c r="Q30" s="511" t="s">
        <v>200</v>
      </c>
      <c r="R30" s="512"/>
      <c r="S30" s="514"/>
      <c r="T30" s="311"/>
      <c r="U30" s="307"/>
      <c r="V30" s="307"/>
    </row>
    <row r="31" spans="2:22" ht="18" customHeight="1">
      <c r="B31" s="510"/>
      <c r="D31" s="312"/>
      <c r="E31" s="511"/>
      <c r="F31" s="513"/>
      <c r="G31" s="515"/>
      <c r="H31" s="307"/>
      <c r="I31" s="313"/>
      <c r="J31" s="307"/>
      <c r="K31" s="307"/>
      <c r="L31" s="307"/>
      <c r="M31" s="307"/>
      <c r="N31" s="510"/>
      <c r="O31" s="307"/>
      <c r="P31" s="314"/>
      <c r="Q31" s="511"/>
      <c r="R31" s="513"/>
      <c r="S31" s="515"/>
      <c r="T31" s="307"/>
      <c r="U31" s="313"/>
      <c r="V31" s="307"/>
    </row>
    <row r="32" spans="2:22" ht="14.25" customHeight="1">
      <c r="B32" s="510"/>
      <c r="D32" s="315"/>
      <c r="E32" s="316"/>
      <c r="F32" s="179"/>
      <c r="G32" s="240"/>
      <c r="H32" s="307"/>
      <c r="I32" s="317"/>
      <c r="J32" s="307"/>
      <c r="K32" s="307"/>
      <c r="L32" s="307"/>
      <c r="M32" s="307"/>
      <c r="N32" s="510"/>
      <c r="O32" s="307"/>
      <c r="P32" s="313"/>
      <c r="Q32" s="316"/>
      <c r="R32" s="179"/>
      <c r="S32" s="240"/>
      <c r="T32" s="307"/>
      <c r="U32" s="317"/>
      <c r="V32" s="307"/>
    </row>
    <row r="33" spans="4:22" ht="14.25" customHeight="1">
      <c r="D33" s="315"/>
      <c r="E33" s="310"/>
      <c r="F33" s="309" t="s">
        <v>331</v>
      </c>
      <c r="G33" s="176"/>
      <c r="H33" s="307"/>
      <c r="I33" s="313"/>
      <c r="J33" s="307"/>
      <c r="K33" s="307"/>
      <c r="L33" s="307"/>
      <c r="M33" s="307"/>
      <c r="N33" s="368"/>
      <c r="O33" s="307"/>
      <c r="P33" s="313"/>
      <c r="Q33" s="310"/>
      <c r="R33" s="309" t="s">
        <v>34</v>
      </c>
      <c r="S33" s="176"/>
      <c r="T33" s="307"/>
      <c r="U33" s="313"/>
      <c r="V33" s="307"/>
    </row>
    <row r="34" spans="4:22" ht="12" customHeight="1">
      <c r="D34" s="315"/>
      <c r="E34" s="511" t="s">
        <v>136</v>
      </c>
      <c r="F34" s="318"/>
      <c r="G34" s="319"/>
      <c r="H34" s="311"/>
      <c r="I34" s="313"/>
      <c r="J34" s="474"/>
      <c r="K34" s="301"/>
      <c r="L34" s="301"/>
      <c r="M34" s="301"/>
      <c r="N34" s="368"/>
      <c r="O34" s="301"/>
      <c r="P34" s="320"/>
      <c r="Q34" s="511" t="s">
        <v>201</v>
      </c>
      <c r="R34" s="512"/>
      <c r="S34" s="514"/>
      <c r="T34" s="311"/>
      <c r="U34" s="313"/>
      <c r="V34" s="474"/>
    </row>
    <row r="35" spans="3:22" ht="5.25" customHeight="1">
      <c r="C35" s="321"/>
      <c r="D35" s="315"/>
      <c r="E35" s="511"/>
      <c r="F35" s="322"/>
      <c r="G35" s="323"/>
      <c r="H35" s="307"/>
      <c r="I35" s="307"/>
      <c r="J35" s="474"/>
      <c r="K35" s="301"/>
      <c r="L35" s="301"/>
      <c r="M35" s="301"/>
      <c r="N35" s="368"/>
      <c r="O35" s="324"/>
      <c r="P35" s="320"/>
      <c r="Q35" s="511"/>
      <c r="R35" s="516"/>
      <c r="S35" s="517"/>
      <c r="T35" s="325"/>
      <c r="U35" s="307"/>
      <c r="V35" s="474"/>
    </row>
    <row r="36" spans="4:22" ht="5.25" customHeight="1">
      <c r="D36" s="315"/>
      <c r="E36" s="511"/>
      <c r="F36" s="322"/>
      <c r="G36" s="323"/>
      <c r="H36" s="307"/>
      <c r="I36" s="307"/>
      <c r="J36" s="474"/>
      <c r="K36" s="301"/>
      <c r="L36" s="301"/>
      <c r="M36" s="301"/>
      <c r="N36" s="368"/>
      <c r="O36" s="301"/>
      <c r="P36" s="320"/>
      <c r="Q36" s="511"/>
      <c r="R36" s="516"/>
      <c r="S36" s="517"/>
      <c r="T36" s="311"/>
      <c r="U36" s="307"/>
      <c r="V36" s="474"/>
    </row>
    <row r="37" spans="4:22" ht="12" customHeight="1">
      <c r="D37" s="315"/>
      <c r="E37" s="511"/>
      <c r="F37" s="326"/>
      <c r="G37" s="327"/>
      <c r="H37" s="328"/>
      <c r="I37" s="313"/>
      <c r="J37" s="474"/>
      <c r="K37" s="301"/>
      <c r="L37" s="301"/>
      <c r="M37" s="301"/>
      <c r="N37" s="368"/>
      <c r="O37" s="301"/>
      <c r="P37" s="320"/>
      <c r="Q37" s="511"/>
      <c r="R37" s="513"/>
      <c r="S37" s="515"/>
      <c r="T37" s="307"/>
      <c r="U37" s="313"/>
      <c r="V37" s="474"/>
    </row>
    <row r="38" spans="4:22" ht="15" customHeight="1">
      <c r="D38" s="315"/>
      <c r="E38" s="316"/>
      <c r="F38" s="179"/>
      <c r="G38" s="240"/>
      <c r="H38" s="307"/>
      <c r="I38" s="317"/>
      <c r="J38" s="301"/>
      <c r="K38" s="301"/>
      <c r="L38" s="301"/>
      <c r="M38" s="301"/>
      <c r="N38" s="368"/>
      <c r="O38" s="301"/>
      <c r="P38" s="320"/>
      <c r="Q38" s="316"/>
      <c r="R38" s="179"/>
      <c r="S38" s="240"/>
      <c r="T38" s="307"/>
      <c r="U38" s="317"/>
      <c r="V38" s="301"/>
    </row>
    <row r="39" spans="4:22" ht="15" customHeight="1">
      <c r="D39" s="315"/>
      <c r="E39" s="310"/>
      <c r="F39" s="309" t="s">
        <v>60</v>
      </c>
      <c r="G39" s="176"/>
      <c r="H39" s="307"/>
      <c r="I39" s="313"/>
      <c r="J39" s="307"/>
      <c r="K39" s="307"/>
      <c r="L39" s="307"/>
      <c r="M39" s="307"/>
      <c r="N39" s="368"/>
      <c r="O39" s="307"/>
      <c r="P39" s="313"/>
      <c r="Q39" s="310"/>
      <c r="R39" s="309" t="s">
        <v>335</v>
      </c>
      <c r="S39" s="176"/>
      <c r="T39" s="307"/>
      <c r="U39" s="313"/>
      <c r="V39" s="307"/>
    </row>
    <row r="40" spans="4:22" ht="18" customHeight="1">
      <c r="D40" s="329"/>
      <c r="E40" s="511" t="s">
        <v>137</v>
      </c>
      <c r="F40" s="512"/>
      <c r="G40" s="514"/>
      <c r="H40" s="330"/>
      <c r="I40" s="313"/>
      <c r="J40" s="307"/>
      <c r="K40" s="307"/>
      <c r="L40" s="307"/>
      <c r="M40" s="307"/>
      <c r="N40" s="368"/>
      <c r="O40" s="307"/>
      <c r="P40" s="317"/>
      <c r="Q40" s="511" t="s">
        <v>202</v>
      </c>
      <c r="R40" s="512"/>
      <c r="S40" s="514"/>
      <c r="T40" s="330"/>
      <c r="U40" s="313"/>
      <c r="V40" s="307"/>
    </row>
    <row r="41" spans="5:22" ht="18" customHeight="1">
      <c r="E41" s="511"/>
      <c r="F41" s="513"/>
      <c r="G41" s="515"/>
      <c r="H41" s="331"/>
      <c r="I41" s="307"/>
      <c r="J41" s="307"/>
      <c r="K41" s="307"/>
      <c r="L41" s="307"/>
      <c r="M41" s="307"/>
      <c r="N41" s="368"/>
      <c r="O41" s="307"/>
      <c r="P41" s="307"/>
      <c r="Q41" s="511"/>
      <c r="R41" s="513"/>
      <c r="S41" s="515"/>
      <c r="T41" s="331"/>
      <c r="U41" s="307"/>
      <c r="V41" s="307"/>
    </row>
    <row r="42" spans="5:22" ht="29.25" customHeight="1">
      <c r="E42" s="316"/>
      <c r="F42" s="179"/>
      <c r="G42" s="240"/>
      <c r="H42" s="332"/>
      <c r="I42" s="307"/>
      <c r="J42" s="307"/>
      <c r="K42" s="307"/>
      <c r="L42" s="307"/>
      <c r="M42" s="307"/>
      <c r="N42" s="368"/>
      <c r="O42" s="307"/>
      <c r="P42" s="307"/>
      <c r="Q42" s="316"/>
      <c r="R42" s="179"/>
      <c r="S42" s="240"/>
      <c r="T42" s="332"/>
      <c r="U42" s="307"/>
      <c r="V42" s="307"/>
    </row>
    <row r="43" spans="2:22" ht="17.25" customHeight="1">
      <c r="B43" s="510" t="s">
        <v>16</v>
      </c>
      <c r="E43" s="310"/>
      <c r="F43" s="309" t="s">
        <v>10</v>
      </c>
      <c r="G43" s="176"/>
      <c r="H43" s="332"/>
      <c r="I43" s="307"/>
      <c r="J43" s="307"/>
      <c r="K43" s="307"/>
      <c r="L43" s="307"/>
      <c r="M43" s="307"/>
      <c r="N43" s="510" t="s">
        <v>203</v>
      </c>
      <c r="O43" s="307"/>
      <c r="P43" s="307"/>
      <c r="Q43" s="310"/>
      <c r="R43" s="309" t="s">
        <v>35</v>
      </c>
      <c r="S43" s="176"/>
      <c r="T43" s="307"/>
      <c r="U43" s="307"/>
      <c r="V43" s="307"/>
    </row>
    <row r="44" spans="2:22" ht="18" customHeight="1">
      <c r="B44" s="510"/>
      <c r="E44" s="511" t="s">
        <v>138</v>
      </c>
      <c r="F44" s="512"/>
      <c r="G44" s="514"/>
      <c r="H44" s="330"/>
      <c r="I44" s="332"/>
      <c r="J44" s="307"/>
      <c r="K44" s="307"/>
      <c r="L44" s="307"/>
      <c r="M44" s="307"/>
      <c r="N44" s="510"/>
      <c r="O44" s="307"/>
      <c r="P44" s="307"/>
      <c r="Q44" s="511" t="s">
        <v>204</v>
      </c>
      <c r="R44" s="512"/>
      <c r="S44" s="514"/>
      <c r="T44" s="311"/>
      <c r="U44" s="307"/>
      <c r="V44" s="307"/>
    </row>
    <row r="45" spans="2:22" ht="18" customHeight="1">
      <c r="B45" s="510"/>
      <c r="D45" s="312"/>
      <c r="E45" s="511"/>
      <c r="F45" s="513"/>
      <c r="G45" s="515"/>
      <c r="H45" s="333"/>
      <c r="I45" s="334"/>
      <c r="J45" s="307"/>
      <c r="K45" s="307"/>
      <c r="L45" s="307"/>
      <c r="M45" s="307"/>
      <c r="N45" s="510"/>
      <c r="O45" s="307"/>
      <c r="P45" s="314"/>
      <c r="Q45" s="511"/>
      <c r="R45" s="513"/>
      <c r="S45" s="515"/>
      <c r="T45" s="335"/>
      <c r="U45" s="307"/>
      <c r="V45" s="307"/>
    </row>
    <row r="46" spans="2:22" ht="14.25" customHeight="1">
      <c r="B46" s="510"/>
      <c r="D46" s="315"/>
      <c r="E46" s="316"/>
      <c r="F46" s="179"/>
      <c r="G46" s="240"/>
      <c r="H46" s="307"/>
      <c r="I46" s="336"/>
      <c r="J46" s="307"/>
      <c r="K46" s="307"/>
      <c r="L46" s="307"/>
      <c r="M46" s="307"/>
      <c r="N46" s="510"/>
      <c r="O46" s="307"/>
      <c r="P46" s="313"/>
      <c r="Q46" s="316"/>
      <c r="R46" s="179"/>
      <c r="S46" s="240"/>
      <c r="T46" s="337"/>
      <c r="U46" s="317"/>
      <c r="V46" s="307"/>
    </row>
    <row r="47" spans="4:22" ht="13.5" customHeight="1">
      <c r="D47" s="315"/>
      <c r="E47" s="310"/>
      <c r="F47" s="309" t="s">
        <v>57</v>
      </c>
      <c r="G47" s="176"/>
      <c r="H47" s="307"/>
      <c r="I47" s="313"/>
      <c r="J47" s="307"/>
      <c r="K47" s="307"/>
      <c r="L47" s="307"/>
      <c r="M47" s="307"/>
      <c r="N47" s="368"/>
      <c r="O47" s="307"/>
      <c r="P47" s="313"/>
      <c r="Q47" s="310"/>
      <c r="R47" s="309" t="s">
        <v>336</v>
      </c>
      <c r="S47" s="176"/>
      <c r="T47" s="337"/>
      <c r="U47" s="307"/>
      <c r="V47" s="307"/>
    </row>
    <row r="48" spans="4:22" ht="12" customHeight="1">
      <c r="D48" s="315"/>
      <c r="E48" s="511" t="s">
        <v>139</v>
      </c>
      <c r="F48" s="512"/>
      <c r="G48" s="514"/>
      <c r="H48" s="330"/>
      <c r="I48" s="313"/>
      <c r="J48" s="474"/>
      <c r="K48" s="301"/>
      <c r="L48" s="301"/>
      <c r="M48" s="301"/>
      <c r="N48" s="368"/>
      <c r="O48" s="301"/>
      <c r="P48" s="320"/>
      <c r="Q48" s="511" t="s">
        <v>205</v>
      </c>
      <c r="R48" s="512"/>
      <c r="S48" s="514"/>
      <c r="T48" s="338"/>
      <c r="U48" s="313"/>
      <c r="V48" s="474"/>
    </row>
    <row r="49" spans="3:22" ht="5.25" customHeight="1">
      <c r="C49" s="321"/>
      <c r="D49" s="315"/>
      <c r="E49" s="511"/>
      <c r="F49" s="516"/>
      <c r="G49" s="517"/>
      <c r="H49" s="325"/>
      <c r="I49" s="307"/>
      <c r="J49" s="474"/>
      <c r="K49" s="301"/>
      <c r="L49" s="301"/>
      <c r="M49" s="301"/>
      <c r="N49" s="368"/>
      <c r="O49" s="324"/>
      <c r="P49" s="320"/>
      <c r="Q49" s="511"/>
      <c r="R49" s="516"/>
      <c r="S49" s="517"/>
      <c r="T49" s="307"/>
      <c r="U49" s="307"/>
      <c r="V49" s="474"/>
    </row>
    <row r="50" spans="4:22" ht="5.25" customHeight="1">
      <c r="D50" s="315"/>
      <c r="E50" s="511"/>
      <c r="F50" s="516"/>
      <c r="G50" s="517"/>
      <c r="H50" s="339"/>
      <c r="I50" s="307"/>
      <c r="J50" s="474"/>
      <c r="K50" s="301"/>
      <c r="L50" s="301"/>
      <c r="M50" s="301"/>
      <c r="N50" s="368"/>
      <c r="O50" s="301"/>
      <c r="P50" s="320"/>
      <c r="Q50" s="511"/>
      <c r="R50" s="516"/>
      <c r="S50" s="517"/>
      <c r="T50" s="307"/>
      <c r="U50" s="307"/>
      <c r="V50" s="474"/>
    </row>
    <row r="51" spans="4:22" ht="12" customHeight="1">
      <c r="D51" s="315"/>
      <c r="E51" s="511"/>
      <c r="F51" s="513"/>
      <c r="G51" s="515"/>
      <c r="H51" s="328"/>
      <c r="I51" s="313"/>
      <c r="J51" s="474"/>
      <c r="K51" s="301"/>
      <c r="L51" s="301"/>
      <c r="M51" s="301"/>
      <c r="N51" s="368"/>
      <c r="O51" s="301"/>
      <c r="P51" s="320"/>
      <c r="Q51" s="511"/>
      <c r="R51" s="513"/>
      <c r="S51" s="515"/>
      <c r="T51" s="328"/>
      <c r="U51" s="332"/>
      <c r="V51" s="474"/>
    </row>
    <row r="52" spans="4:22" ht="14.25" customHeight="1">
      <c r="D52" s="315"/>
      <c r="E52" s="316"/>
      <c r="F52" s="179"/>
      <c r="G52" s="240"/>
      <c r="H52" s="307"/>
      <c r="I52" s="317"/>
      <c r="J52" s="301"/>
      <c r="K52" s="301"/>
      <c r="L52" s="301"/>
      <c r="M52" s="301"/>
      <c r="N52" s="368"/>
      <c r="O52" s="301"/>
      <c r="P52" s="320"/>
      <c r="Q52" s="316"/>
      <c r="R52" s="179"/>
      <c r="S52" s="240"/>
      <c r="T52" s="337"/>
      <c r="U52" s="336"/>
      <c r="V52" s="301"/>
    </row>
    <row r="53" spans="4:22" ht="13.5" customHeight="1">
      <c r="D53" s="315"/>
      <c r="E53" s="310"/>
      <c r="F53" s="309" t="s">
        <v>332</v>
      </c>
      <c r="G53" s="176"/>
      <c r="H53" s="307"/>
      <c r="I53" s="313"/>
      <c r="J53" s="332"/>
      <c r="K53" s="332"/>
      <c r="L53" s="332"/>
      <c r="M53" s="332"/>
      <c r="N53" s="370"/>
      <c r="O53" s="332"/>
      <c r="P53" s="334"/>
      <c r="Q53" s="310"/>
      <c r="R53" s="309" t="s">
        <v>337</v>
      </c>
      <c r="S53" s="176"/>
      <c r="T53" s="337"/>
      <c r="U53" s="332"/>
      <c r="V53" s="332"/>
    </row>
    <row r="54" spans="4:22" ht="18" customHeight="1">
      <c r="D54" s="329"/>
      <c r="E54" s="511" t="s">
        <v>140</v>
      </c>
      <c r="F54" s="512"/>
      <c r="G54" s="514"/>
      <c r="H54" s="311"/>
      <c r="I54" s="313"/>
      <c r="J54" s="332"/>
      <c r="K54" s="332"/>
      <c r="L54" s="332"/>
      <c r="M54" s="332"/>
      <c r="N54" s="370"/>
      <c r="O54" s="332"/>
      <c r="P54" s="336"/>
      <c r="Q54" s="511" t="s">
        <v>206</v>
      </c>
      <c r="R54" s="512"/>
      <c r="S54" s="514"/>
      <c r="T54" s="340"/>
      <c r="U54" s="332"/>
      <c r="V54" s="332"/>
    </row>
    <row r="55" spans="5:22" ht="18" customHeight="1">
      <c r="E55" s="511"/>
      <c r="F55" s="513"/>
      <c r="G55" s="515"/>
      <c r="H55" s="333"/>
      <c r="I55" s="307"/>
      <c r="J55" s="307"/>
      <c r="K55" s="307"/>
      <c r="L55" s="307"/>
      <c r="M55" s="307"/>
      <c r="N55" s="368"/>
      <c r="O55" s="307"/>
      <c r="P55" s="307"/>
      <c r="Q55" s="511"/>
      <c r="R55" s="513"/>
      <c r="S55" s="515"/>
      <c r="T55" s="331"/>
      <c r="U55" s="307"/>
      <c r="V55" s="307"/>
    </row>
    <row r="56" spans="5:22" ht="29.25" customHeight="1">
      <c r="E56" s="316"/>
      <c r="F56" s="179"/>
      <c r="G56" s="240"/>
      <c r="H56" s="307"/>
      <c r="I56" s="307"/>
      <c r="J56" s="307"/>
      <c r="K56" s="307"/>
      <c r="L56" s="307"/>
      <c r="M56" s="307"/>
      <c r="N56" s="368"/>
      <c r="O56" s="307"/>
      <c r="P56" s="307"/>
      <c r="Q56" s="316"/>
      <c r="R56" s="179"/>
      <c r="S56" s="240"/>
      <c r="T56" s="332"/>
      <c r="U56" s="307"/>
      <c r="V56" s="307"/>
    </row>
    <row r="57" spans="2:22" ht="20.25" customHeight="1">
      <c r="B57" s="510" t="s">
        <v>207</v>
      </c>
      <c r="E57" s="310"/>
      <c r="F57" s="309" t="s">
        <v>11</v>
      </c>
      <c r="G57" s="176"/>
      <c r="H57" s="307"/>
      <c r="I57" s="307"/>
      <c r="J57" s="332"/>
      <c r="K57" s="332"/>
      <c r="L57" s="332"/>
      <c r="M57" s="332"/>
      <c r="N57" s="510" t="s">
        <v>208</v>
      </c>
      <c r="O57" s="332"/>
      <c r="P57" s="332"/>
      <c r="Q57" s="310"/>
      <c r="R57" s="309" t="s">
        <v>32</v>
      </c>
      <c r="S57" s="176"/>
      <c r="T57" s="307"/>
      <c r="U57" s="307"/>
      <c r="V57" s="307"/>
    </row>
    <row r="58" spans="2:22" ht="18" customHeight="1">
      <c r="B58" s="510"/>
      <c r="E58" s="511" t="s">
        <v>141</v>
      </c>
      <c r="F58" s="512"/>
      <c r="G58" s="514"/>
      <c r="H58" s="311"/>
      <c r="I58" s="307"/>
      <c r="J58" s="332"/>
      <c r="K58" s="332"/>
      <c r="L58" s="332"/>
      <c r="M58" s="332"/>
      <c r="N58" s="510"/>
      <c r="O58" s="332"/>
      <c r="P58" s="332"/>
      <c r="Q58" s="511" t="s">
        <v>209</v>
      </c>
      <c r="R58" s="512"/>
      <c r="S58" s="514"/>
      <c r="T58" s="311"/>
      <c r="U58" s="307"/>
      <c r="V58" s="307"/>
    </row>
    <row r="59" spans="2:22" ht="18" customHeight="1">
      <c r="B59" s="510"/>
      <c r="D59" s="312"/>
      <c r="E59" s="511"/>
      <c r="F59" s="513"/>
      <c r="G59" s="515"/>
      <c r="H59" s="307"/>
      <c r="I59" s="334"/>
      <c r="J59" s="307"/>
      <c r="K59" s="307"/>
      <c r="L59" s="307"/>
      <c r="M59" s="307"/>
      <c r="N59" s="510"/>
      <c r="O59" s="307"/>
      <c r="P59" s="314"/>
      <c r="Q59" s="511"/>
      <c r="R59" s="513"/>
      <c r="S59" s="515"/>
      <c r="T59" s="335"/>
      <c r="U59" s="307"/>
      <c r="V59" s="307"/>
    </row>
    <row r="60" spans="2:22" ht="14.25" customHeight="1">
      <c r="B60" s="510"/>
      <c r="D60" s="315"/>
      <c r="E60" s="316"/>
      <c r="F60" s="179"/>
      <c r="G60" s="240"/>
      <c r="H60" s="307"/>
      <c r="I60" s="336"/>
      <c r="J60" s="307"/>
      <c r="K60" s="307"/>
      <c r="L60" s="307"/>
      <c r="M60" s="307"/>
      <c r="N60" s="510"/>
      <c r="O60" s="307"/>
      <c r="P60" s="313"/>
      <c r="Q60" s="316"/>
      <c r="R60" s="179"/>
      <c r="S60" s="240"/>
      <c r="T60" s="337"/>
      <c r="U60" s="317"/>
      <c r="V60" s="307"/>
    </row>
    <row r="61" spans="2:22" ht="13.5" customHeight="1">
      <c r="B61" s="369"/>
      <c r="D61" s="315"/>
      <c r="E61" s="310"/>
      <c r="F61" s="309" t="s">
        <v>133</v>
      </c>
      <c r="G61" s="176"/>
      <c r="H61" s="307"/>
      <c r="I61" s="334"/>
      <c r="J61" s="307"/>
      <c r="K61" s="307"/>
      <c r="L61" s="307"/>
      <c r="M61" s="307"/>
      <c r="N61" s="368"/>
      <c r="O61" s="307"/>
      <c r="P61" s="313"/>
      <c r="Q61" s="310"/>
      <c r="R61" s="309" t="s">
        <v>33</v>
      </c>
      <c r="S61" s="176"/>
      <c r="T61" s="337"/>
      <c r="U61" s="307"/>
      <c r="V61" s="307"/>
    </row>
    <row r="62" spans="2:22" ht="11.25" customHeight="1">
      <c r="B62" s="369"/>
      <c r="D62" s="315"/>
      <c r="E62" s="511" t="s">
        <v>142</v>
      </c>
      <c r="F62" s="512"/>
      <c r="G62" s="514"/>
      <c r="H62" s="311"/>
      <c r="I62" s="334"/>
      <c r="J62" s="474"/>
      <c r="K62" s="301"/>
      <c r="L62" s="301"/>
      <c r="M62" s="301"/>
      <c r="N62" s="368"/>
      <c r="O62" s="301"/>
      <c r="P62" s="320"/>
      <c r="Q62" s="511" t="s">
        <v>210</v>
      </c>
      <c r="R62" s="512"/>
      <c r="S62" s="514"/>
      <c r="T62" s="338"/>
      <c r="U62" s="313"/>
      <c r="V62" s="474"/>
    </row>
    <row r="63" spans="2:22" ht="5.25" customHeight="1">
      <c r="B63" s="369"/>
      <c r="C63" s="321"/>
      <c r="D63" s="315"/>
      <c r="E63" s="511"/>
      <c r="F63" s="516"/>
      <c r="G63" s="517"/>
      <c r="H63" s="307"/>
      <c r="I63" s="332"/>
      <c r="J63" s="474"/>
      <c r="K63" s="301"/>
      <c r="L63" s="301"/>
      <c r="M63" s="301"/>
      <c r="N63" s="368"/>
      <c r="O63" s="324"/>
      <c r="P63" s="320"/>
      <c r="Q63" s="511"/>
      <c r="R63" s="516"/>
      <c r="S63" s="517"/>
      <c r="T63" s="307"/>
      <c r="U63" s="307"/>
      <c r="V63" s="474"/>
    </row>
    <row r="64" spans="2:22" ht="5.25" customHeight="1">
      <c r="B64" s="369"/>
      <c r="D64" s="315"/>
      <c r="E64" s="511"/>
      <c r="F64" s="516"/>
      <c r="G64" s="517"/>
      <c r="H64" s="307"/>
      <c r="I64" s="332"/>
      <c r="J64" s="474"/>
      <c r="K64" s="301"/>
      <c r="L64" s="301"/>
      <c r="M64" s="301"/>
      <c r="N64" s="368"/>
      <c r="O64" s="301"/>
      <c r="P64" s="320"/>
      <c r="Q64" s="511"/>
      <c r="R64" s="516"/>
      <c r="S64" s="517"/>
      <c r="T64" s="307"/>
      <c r="U64" s="307"/>
      <c r="V64" s="474"/>
    </row>
    <row r="65" spans="2:22" ht="11.25" customHeight="1">
      <c r="B65" s="369"/>
      <c r="D65" s="315"/>
      <c r="E65" s="511"/>
      <c r="F65" s="513"/>
      <c r="G65" s="515"/>
      <c r="H65" s="328"/>
      <c r="I65" s="334"/>
      <c r="J65" s="474"/>
      <c r="K65" s="301"/>
      <c r="L65" s="301"/>
      <c r="M65" s="301"/>
      <c r="N65" s="368"/>
      <c r="O65" s="301"/>
      <c r="P65" s="320"/>
      <c r="Q65" s="511"/>
      <c r="R65" s="513"/>
      <c r="S65" s="515"/>
      <c r="T65" s="328"/>
      <c r="U65" s="307"/>
      <c r="V65" s="474"/>
    </row>
    <row r="66" spans="2:22" ht="14.25" customHeight="1">
      <c r="B66" s="369"/>
      <c r="D66" s="315"/>
      <c r="E66" s="316"/>
      <c r="F66" s="179"/>
      <c r="G66" s="240"/>
      <c r="H66" s="307"/>
      <c r="I66" s="336"/>
      <c r="J66" s="301"/>
      <c r="K66" s="301"/>
      <c r="L66" s="301"/>
      <c r="M66" s="301"/>
      <c r="N66" s="368"/>
      <c r="O66" s="301"/>
      <c r="P66" s="320"/>
      <c r="Q66" s="316"/>
      <c r="R66" s="179"/>
      <c r="S66" s="240"/>
      <c r="T66" s="337"/>
      <c r="U66" s="317"/>
      <c r="V66" s="301"/>
    </row>
    <row r="67" spans="2:22" ht="13.5" customHeight="1">
      <c r="B67" s="369"/>
      <c r="D67" s="315"/>
      <c r="E67" s="310"/>
      <c r="F67" s="309" t="s">
        <v>64</v>
      </c>
      <c r="G67" s="176"/>
      <c r="H67" s="307"/>
      <c r="I67" s="334"/>
      <c r="J67" s="307"/>
      <c r="K67" s="307"/>
      <c r="L67" s="307"/>
      <c r="M67" s="307"/>
      <c r="N67" s="368"/>
      <c r="O67" s="307"/>
      <c r="P67" s="313"/>
      <c r="Q67" s="310"/>
      <c r="R67" s="309" t="s">
        <v>338</v>
      </c>
      <c r="S67" s="176"/>
      <c r="T67" s="337"/>
      <c r="U67" s="307"/>
      <c r="V67" s="307"/>
    </row>
    <row r="68" spans="2:22" ht="18" customHeight="1">
      <c r="B68" s="369"/>
      <c r="D68" s="329"/>
      <c r="E68" s="511" t="s">
        <v>211</v>
      </c>
      <c r="F68" s="512"/>
      <c r="G68" s="514"/>
      <c r="H68" s="311"/>
      <c r="I68" s="334"/>
      <c r="J68" s="307"/>
      <c r="K68" s="307"/>
      <c r="L68" s="307"/>
      <c r="M68" s="307"/>
      <c r="N68" s="368"/>
      <c r="O68" s="307"/>
      <c r="P68" s="317"/>
      <c r="Q68" s="511" t="s">
        <v>212</v>
      </c>
      <c r="R68" s="512"/>
      <c r="S68" s="514"/>
      <c r="T68" s="340"/>
      <c r="U68" s="307"/>
      <c r="V68" s="307"/>
    </row>
    <row r="69" spans="2:22" ht="18" customHeight="1">
      <c r="B69" s="369"/>
      <c r="E69" s="511"/>
      <c r="F69" s="513"/>
      <c r="G69" s="515"/>
      <c r="H69" s="307"/>
      <c r="I69" s="307"/>
      <c r="J69" s="307"/>
      <c r="K69" s="307"/>
      <c r="L69" s="307"/>
      <c r="M69" s="307"/>
      <c r="N69" s="368"/>
      <c r="O69" s="307"/>
      <c r="P69" s="307"/>
      <c r="Q69" s="511"/>
      <c r="R69" s="513"/>
      <c r="S69" s="515"/>
      <c r="T69" s="331"/>
      <c r="U69" s="307"/>
      <c r="V69" s="307"/>
    </row>
    <row r="70" spans="2:22" ht="29.25" customHeight="1">
      <c r="B70" s="369"/>
      <c r="E70" s="316"/>
      <c r="F70" s="179"/>
      <c r="G70" s="240"/>
      <c r="H70" s="307"/>
      <c r="I70" s="307"/>
      <c r="J70" s="307"/>
      <c r="K70" s="307"/>
      <c r="L70" s="307"/>
      <c r="M70" s="307"/>
      <c r="N70" s="368"/>
      <c r="O70" s="307"/>
      <c r="P70" s="307"/>
      <c r="Q70" s="316"/>
      <c r="R70" s="179"/>
      <c r="S70" s="240"/>
      <c r="T70" s="332"/>
      <c r="U70" s="307"/>
      <c r="V70" s="307"/>
    </row>
    <row r="71" spans="2:22" ht="20.25" customHeight="1">
      <c r="B71" s="510" t="s">
        <v>213</v>
      </c>
      <c r="E71" s="310"/>
      <c r="F71" s="309" t="s">
        <v>143</v>
      </c>
      <c r="G71" s="176"/>
      <c r="H71" s="307"/>
      <c r="I71" s="307"/>
      <c r="J71" s="307"/>
      <c r="K71" s="307"/>
      <c r="L71" s="307"/>
      <c r="M71" s="307"/>
      <c r="N71" s="510" t="s">
        <v>214</v>
      </c>
      <c r="O71" s="307"/>
      <c r="P71" s="307"/>
      <c r="Q71" s="310"/>
      <c r="R71" s="309" t="s">
        <v>56</v>
      </c>
      <c r="S71" s="176"/>
      <c r="T71" s="307"/>
      <c r="U71" s="307"/>
      <c r="V71" s="307"/>
    </row>
    <row r="72" spans="2:22" ht="18" customHeight="1">
      <c r="B72" s="510"/>
      <c r="E72" s="511" t="s">
        <v>215</v>
      </c>
      <c r="F72" s="512"/>
      <c r="G72" s="514"/>
      <c r="H72" s="311"/>
      <c r="I72" s="307"/>
      <c r="J72" s="307"/>
      <c r="K72" s="307"/>
      <c r="L72" s="307"/>
      <c r="M72" s="307"/>
      <c r="N72" s="510"/>
      <c r="O72" s="307"/>
      <c r="P72" s="307"/>
      <c r="Q72" s="511" t="s">
        <v>216</v>
      </c>
      <c r="R72" s="512"/>
      <c r="S72" s="514"/>
      <c r="T72" s="311"/>
      <c r="U72" s="307"/>
      <c r="V72" s="307"/>
    </row>
    <row r="73" spans="2:22" ht="18" customHeight="1">
      <c r="B73" s="510"/>
      <c r="D73" s="312"/>
      <c r="E73" s="511"/>
      <c r="F73" s="513"/>
      <c r="G73" s="515"/>
      <c r="H73" s="307"/>
      <c r="I73" s="313"/>
      <c r="J73" s="307"/>
      <c r="K73" s="307"/>
      <c r="L73" s="307"/>
      <c r="M73" s="307"/>
      <c r="N73" s="510"/>
      <c r="O73" s="307"/>
      <c r="P73" s="314"/>
      <c r="Q73" s="511"/>
      <c r="R73" s="513"/>
      <c r="S73" s="515"/>
      <c r="T73" s="335"/>
      <c r="U73" s="307"/>
      <c r="V73" s="307"/>
    </row>
    <row r="74" spans="2:22" ht="14.25" customHeight="1">
      <c r="B74" s="510"/>
      <c r="D74" s="315"/>
      <c r="E74" s="316"/>
      <c r="F74" s="179"/>
      <c r="G74" s="240"/>
      <c r="H74" s="307"/>
      <c r="I74" s="317"/>
      <c r="J74" s="307"/>
      <c r="K74" s="307"/>
      <c r="L74" s="307"/>
      <c r="M74" s="307"/>
      <c r="N74" s="510"/>
      <c r="O74" s="307"/>
      <c r="P74" s="313"/>
      <c r="Q74" s="316"/>
      <c r="R74" s="179"/>
      <c r="S74" s="240"/>
      <c r="T74" s="337"/>
      <c r="U74" s="317"/>
      <c r="V74" s="307"/>
    </row>
    <row r="75" spans="2:22" ht="13.5" customHeight="1">
      <c r="B75" s="369"/>
      <c r="D75" s="315"/>
      <c r="E75" s="310"/>
      <c r="F75" s="309" t="s">
        <v>59</v>
      </c>
      <c r="G75" s="176"/>
      <c r="H75" s="307"/>
      <c r="I75" s="313"/>
      <c r="J75" s="307"/>
      <c r="K75" s="307"/>
      <c r="L75" s="307"/>
      <c r="M75" s="307"/>
      <c r="N75" s="368"/>
      <c r="O75" s="307"/>
      <c r="P75" s="313"/>
      <c r="Q75" s="310"/>
      <c r="R75" s="309" t="s">
        <v>334</v>
      </c>
      <c r="S75" s="176"/>
      <c r="T75" s="337"/>
      <c r="U75" s="332"/>
      <c r="V75" s="307"/>
    </row>
    <row r="76" spans="2:22" ht="11.25" customHeight="1">
      <c r="B76" s="369"/>
      <c r="D76" s="315"/>
      <c r="E76" s="511" t="s">
        <v>217</v>
      </c>
      <c r="F76" s="512"/>
      <c r="G76" s="514"/>
      <c r="H76" s="311"/>
      <c r="I76" s="313"/>
      <c r="J76" s="474"/>
      <c r="K76" s="301"/>
      <c r="L76" s="301"/>
      <c r="M76" s="301"/>
      <c r="N76" s="368"/>
      <c r="O76" s="301"/>
      <c r="P76" s="320"/>
      <c r="Q76" s="511" t="s">
        <v>216</v>
      </c>
      <c r="R76" s="512"/>
      <c r="S76" s="514"/>
      <c r="T76" s="338"/>
      <c r="U76" s="313"/>
      <c r="V76" s="474"/>
    </row>
    <row r="77" spans="2:22" ht="5.25" customHeight="1">
      <c r="B77" s="369"/>
      <c r="C77" s="321"/>
      <c r="D77" s="315"/>
      <c r="E77" s="511"/>
      <c r="F77" s="516"/>
      <c r="G77" s="517"/>
      <c r="H77" s="307"/>
      <c r="I77" s="307"/>
      <c r="J77" s="474"/>
      <c r="K77" s="301"/>
      <c r="L77" s="301"/>
      <c r="M77" s="301"/>
      <c r="N77" s="368"/>
      <c r="O77" s="324"/>
      <c r="P77" s="320"/>
      <c r="Q77" s="511"/>
      <c r="R77" s="516"/>
      <c r="S77" s="517"/>
      <c r="T77" s="307"/>
      <c r="U77" s="307"/>
      <c r="V77" s="474"/>
    </row>
    <row r="78" spans="2:22" ht="5.25" customHeight="1">
      <c r="B78" s="369"/>
      <c r="D78" s="315"/>
      <c r="E78" s="511"/>
      <c r="F78" s="516"/>
      <c r="G78" s="517"/>
      <c r="H78" s="307"/>
      <c r="I78" s="307"/>
      <c r="J78" s="474"/>
      <c r="K78" s="301"/>
      <c r="L78" s="301"/>
      <c r="M78" s="301"/>
      <c r="N78" s="368"/>
      <c r="O78" s="301"/>
      <c r="P78" s="320"/>
      <c r="Q78" s="511"/>
      <c r="R78" s="516"/>
      <c r="S78" s="517"/>
      <c r="T78" s="307"/>
      <c r="U78" s="307"/>
      <c r="V78" s="474"/>
    </row>
    <row r="79" spans="2:22" ht="11.25" customHeight="1">
      <c r="B79" s="369"/>
      <c r="D79" s="315"/>
      <c r="E79" s="511"/>
      <c r="F79" s="513"/>
      <c r="G79" s="515"/>
      <c r="H79" s="328"/>
      <c r="I79" s="313"/>
      <c r="J79" s="474"/>
      <c r="K79" s="301"/>
      <c r="L79" s="301"/>
      <c r="M79" s="301"/>
      <c r="N79" s="368"/>
      <c r="O79" s="301"/>
      <c r="P79" s="320"/>
      <c r="Q79" s="511"/>
      <c r="R79" s="513"/>
      <c r="S79" s="515"/>
      <c r="T79" s="328"/>
      <c r="U79" s="307"/>
      <c r="V79" s="474"/>
    </row>
    <row r="80" spans="2:22" ht="14.25" customHeight="1">
      <c r="B80" s="369"/>
      <c r="D80" s="315"/>
      <c r="E80" s="316"/>
      <c r="F80" s="179"/>
      <c r="G80" s="240"/>
      <c r="H80" s="307"/>
      <c r="I80" s="317"/>
      <c r="J80" s="301"/>
      <c r="K80" s="301"/>
      <c r="L80" s="301"/>
      <c r="M80" s="301"/>
      <c r="N80" s="368"/>
      <c r="O80" s="301"/>
      <c r="P80" s="320"/>
      <c r="Q80" s="316"/>
      <c r="R80" s="179"/>
      <c r="S80" s="240"/>
      <c r="T80" s="337"/>
      <c r="U80" s="317"/>
      <c r="V80" s="301"/>
    </row>
    <row r="81" spans="2:22" ht="13.5" customHeight="1">
      <c r="B81" s="369"/>
      <c r="D81" s="315"/>
      <c r="E81" s="310"/>
      <c r="F81" s="309" t="s">
        <v>65</v>
      </c>
      <c r="G81" s="176"/>
      <c r="H81" s="307"/>
      <c r="I81" s="313"/>
      <c r="J81" s="307"/>
      <c r="K81" s="307"/>
      <c r="L81" s="307"/>
      <c r="M81" s="307"/>
      <c r="N81" s="368"/>
      <c r="O81" s="307"/>
      <c r="P81" s="313"/>
      <c r="Q81" s="310"/>
      <c r="R81" s="309" t="s">
        <v>342</v>
      </c>
      <c r="S81" s="176"/>
      <c r="T81" s="337"/>
      <c r="U81" s="307"/>
      <c r="V81" s="307"/>
    </row>
    <row r="82" spans="2:22" ht="18" customHeight="1">
      <c r="B82" s="369"/>
      <c r="D82" s="329"/>
      <c r="E82" s="511" t="s">
        <v>218</v>
      </c>
      <c r="F82" s="512"/>
      <c r="G82" s="514"/>
      <c r="H82" s="311"/>
      <c r="I82" s="334"/>
      <c r="J82" s="307"/>
      <c r="K82" s="307"/>
      <c r="L82" s="307"/>
      <c r="M82" s="307"/>
      <c r="N82" s="368"/>
      <c r="O82" s="307"/>
      <c r="P82" s="317"/>
      <c r="Q82" s="511" t="s">
        <v>219</v>
      </c>
      <c r="R82" s="512"/>
      <c r="S82" s="514"/>
      <c r="T82" s="340"/>
      <c r="U82" s="307"/>
      <c r="V82" s="307"/>
    </row>
    <row r="83" spans="2:22" ht="18" customHeight="1">
      <c r="B83" s="369"/>
      <c r="E83" s="511"/>
      <c r="F83" s="513"/>
      <c r="G83" s="515"/>
      <c r="H83" s="333"/>
      <c r="I83" s="332"/>
      <c r="J83" s="307"/>
      <c r="K83" s="307"/>
      <c r="L83" s="307"/>
      <c r="M83" s="307"/>
      <c r="N83" s="368"/>
      <c r="O83" s="307"/>
      <c r="P83" s="307"/>
      <c r="Q83" s="511"/>
      <c r="R83" s="513"/>
      <c r="S83" s="515"/>
      <c r="T83" s="331"/>
      <c r="U83" s="307"/>
      <c r="V83" s="307"/>
    </row>
    <row r="84" spans="2:22" ht="29.25" customHeight="1">
      <c r="B84" s="369"/>
      <c r="E84" s="316"/>
      <c r="F84" s="179"/>
      <c r="G84" s="240"/>
      <c r="H84" s="307"/>
      <c r="I84" s="332"/>
      <c r="J84" s="307"/>
      <c r="K84" s="307"/>
      <c r="L84" s="307"/>
      <c r="M84" s="307"/>
      <c r="N84" s="368"/>
      <c r="O84" s="307"/>
      <c r="P84" s="307"/>
      <c r="Q84" s="316"/>
      <c r="R84" s="179"/>
      <c r="S84" s="240"/>
      <c r="T84" s="332"/>
      <c r="U84" s="307"/>
      <c r="V84" s="307"/>
    </row>
    <row r="85" spans="2:22" ht="20.25" customHeight="1">
      <c r="B85" s="510" t="s">
        <v>220</v>
      </c>
      <c r="E85" s="310"/>
      <c r="F85" s="309" t="s">
        <v>333</v>
      </c>
      <c r="G85" s="176"/>
      <c r="H85" s="307"/>
      <c r="I85" s="307"/>
      <c r="J85" s="307"/>
      <c r="K85" s="307"/>
      <c r="L85" s="307"/>
      <c r="M85" s="307"/>
      <c r="N85" s="510" t="s">
        <v>221</v>
      </c>
      <c r="O85" s="307"/>
      <c r="P85" s="307"/>
      <c r="Q85" s="310"/>
      <c r="R85" s="309" t="s">
        <v>339</v>
      </c>
      <c r="S85" s="176"/>
      <c r="T85" s="307"/>
      <c r="U85" s="307"/>
      <c r="V85" s="307"/>
    </row>
    <row r="86" spans="2:22" ht="18" customHeight="1">
      <c r="B86" s="510"/>
      <c r="E86" s="511" t="s">
        <v>222</v>
      </c>
      <c r="F86" s="512"/>
      <c r="G86" s="514"/>
      <c r="H86" s="311"/>
      <c r="I86" s="307"/>
      <c r="J86" s="307"/>
      <c r="K86" s="307"/>
      <c r="L86" s="307"/>
      <c r="M86" s="307"/>
      <c r="N86" s="510"/>
      <c r="O86" s="307"/>
      <c r="P86" s="307"/>
      <c r="Q86" s="511" t="s">
        <v>223</v>
      </c>
      <c r="R86" s="512"/>
      <c r="S86" s="514"/>
      <c r="T86" s="311"/>
      <c r="U86" s="307"/>
      <c r="V86" s="307"/>
    </row>
    <row r="87" spans="2:22" ht="18" customHeight="1">
      <c r="B87" s="510"/>
      <c r="D87" s="312"/>
      <c r="E87" s="511"/>
      <c r="F87" s="513"/>
      <c r="G87" s="515"/>
      <c r="H87" s="307"/>
      <c r="I87" s="313"/>
      <c r="J87" s="332"/>
      <c r="K87" s="332"/>
      <c r="L87" s="332"/>
      <c r="M87" s="332"/>
      <c r="N87" s="510"/>
      <c r="O87" s="332"/>
      <c r="P87" s="341"/>
      <c r="Q87" s="511"/>
      <c r="R87" s="513"/>
      <c r="S87" s="515"/>
      <c r="T87" s="335"/>
      <c r="U87" s="332"/>
      <c r="V87" s="332"/>
    </row>
    <row r="88" spans="2:22" ht="14.25" customHeight="1">
      <c r="B88" s="510"/>
      <c r="D88" s="315"/>
      <c r="E88" s="316"/>
      <c r="F88" s="179"/>
      <c r="G88" s="240"/>
      <c r="H88" s="307"/>
      <c r="I88" s="317"/>
      <c r="J88" s="332"/>
      <c r="K88" s="332"/>
      <c r="L88" s="332"/>
      <c r="M88" s="332"/>
      <c r="N88" s="510"/>
      <c r="O88" s="332"/>
      <c r="P88" s="334"/>
      <c r="Q88" s="316"/>
      <c r="R88" s="179"/>
      <c r="S88" s="240"/>
      <c r="T88" s="337"/>
      <c r="U88" s="336"/>
      <c r="V88" s="332"/>
    </row>
    <row r="89" spans="4:22" ht="13.5" customHeight="1">
      <c r="D89" s="315"/>
      <c r="E89" s="310"/>
      <c r="F89" s="309" t="s">
        <v>144</v>
      </c>
      <c r="G89" s="176"/>
      <c r="H89" s="307"/>
      <c r="I89" s="313"/>
      <c r="J89" s="332"/>
      <c r="K89" s="332"/>
      <c r="L89" s="332"/>
      <c r="M89" s="332"/>
      <c r="N89" s="332"/>
      <c r="O89" s="332"/>
      <c r="P89" s="334"/>
      <c r="Q89" s="310"/>
      <c r="R89" s="309" t="s">
        <v>340</v>
      </c>
      <c r="S89" s="176"/>
      <c r="T89" s="337"/>
      <c r="U89" s="332"/>
      <c r="V89" s="332"/>
    </row>
    <row r="90" spans="4:22" ht="15.75" customHeight="1">
      <c r="D90" s="315"/>
      <c r="E90" s="511" t="s">
        <v>224</v>
      </c>
      <c r="F90" s="512"/>
      <c r="G90" s="514"/>
      <c r="H90" s="338"/>
      <c r="I90" s="313"/>
      <c r="J90" s="474"/>
      <c r="K90" s="301"/>
      <c r="L90" s="301"/>
      <c r="M90" s="301"/>
      <c r="N90" s="301"/>
      <c r="O90" s="301"/>
      <c r="P90" s="320"/>
      <c r="Q90" s="511" t="s">
        <v>225</v>
      </c>
      <c r="R90" s="512"/>
      <c r="S90" s="514"/>
      <c r="T90" s="338"/>
      <c r="U90" s="334"/>
      <c r="V90" s="474"/>
    </row>
    <row r="91" spans="3:22" ht="5.25" customHeight="1">
      <c r="C91" s="321"/>
      <c r="D91" s="315"/>
      <c r="E91" s="511"/>
      <c r="F91" s="516"/>
      <c r="G91" s="517"/>
      <c r="H91" s="307"/>
      <c r="I91" s="307"/>
      <c r="J91" s="474"/>
      <c r="K91" s="301"/>
      <c r="L91" s="301"/>
      <c r="M91" s="301"/>
      <c r="N91" s="301"/>
      <c r="O91" s="324"/>
      <c r="P91" s="320"/>
      <c r="Q91" s="511"/>
      <c r="R91" s="516"/>
      <c r="S91" s="517"/>
      <c r="T91" s="325"/>
      <c r="U91" s="332"/>
      <c r="V91" s="474"/>
    </row>
    <row r="92" spans="4:22" ht="5.25" customHeight="1">
      <c r="D92" s="315"/>
      <c r="E92" s="511"/>
      <c r="F92" s="516"/>
      <c r="G92" s="517"/>
      <c r="H92" s="307"/>
      <c r="I92" s="307"/>
      <c r="J92" s="474"/>
      <c r="K92" s="301"/>
      <c r="L92" s="301"/>
      <c r="M92" s="301"/>
      <c r="N92" s="301"/>
      <c r="O92" s="301"/>
      <c r="P92" s="320"/>
      <c r="Q92" s="511"/>
      <c r="R92" s="516"/>
      <c r="S92" s="517"/>
      <c r="T92" s="311"/>
      <c r="U92" s="332"/>
      <c r="V92" s="474"/>
    </row>
    <row r="93" spans="4:22" ht="15.75" customHeight="1">
      <c r="D93" s="315"/>
      <c r="E93" s="511"/>
      <c r="F93" s="513"/>
      <c r="G93" s="515"/>
      <c r="H93" s="333"/>
      <c r="I93" s="313"/>
      <c r="J93" s="474"/>
      <c r="K93" s="301"/>
      <c r="L93" s="301"/>
      <c r="M93" s="301"/>
      <c r="N93" s="301"/>
      <c r="O93" s="301"/>
      <c r="P93" s="320"/>
      <c r="Q93" s="511"/>
      <c r="R93" s="513"/>
      <c r="S93" s="515"/>
      <c r="T93" s="337"/>
      <c r="U93" s="307"/>
      <c r="V93" s="474"/>
    </row>
    <row r="94" spans="4:22" ht="14.25" customHeight="1">
      <c r="D94" s="315"/>
      <c r="E94" s="316"/>
      <c r="F94" s="179"/>
      <c r="G94" s="240"/>
      <c r="H94" s="307"/>
      <c r="I94" s="317"/>
      <c r="J94" s="301"/>
      <c r="K94" s="301"/>
      <c r="L94" s="301"/>
      <c r="M94" s="301"/>
      <c r="N94" s="301"/>
      <c r="O94" s="301"/>
      <c r="P94" s="320"/>
      <c r="Q94" s="316"/>
      <c r="R94" s="179"/>
      <c r="S94" s="240"/>
      <c r="T94" s="337"/>
      <c r="U94" s="317"/>
      <c r="V94" s="301"/>
    </row>
    <row r="95" spans="4:22" ht="13.5" customHeight="1">
      <c r="D95" s="315"/>
      <c r="E95" s="310"/>
      <c r="F95" s="309" t="s">
        <v>343</v>
      </c>
      <c r="G95" s="176"/>
      <c r="H95" s="307"/>
      <c r="I95" s="313"/>
      <c r="J95" s="332"/>
      <c r="K95" s="332"/>
      <c r="L95" s="332"/>
      <c r="M95" s="332"/>
      <c r="N95" s="332"/>
      <c r="O95" s="332"/>
      <c r="P95" s="334"/>
      <c r="Q95" s="310"/>
      <c r="R95" s="309" t="s">
        <v>341</v>
      </c>
      <c r="S95" s="176"/>
      <c r="T95" s="337"/>
      <c r="U95" s="307"/>
      <c r="V95" s="307"/>
    </row>
    <row r="96" spans="4:22" ht="18" customHeight="1">
      <c r="D96" s="329"/>
      <c r="E96" s="511" t="s">
        <v>226</v>
      </c>
      <c r="F96" s="512"/>
      <c r="G96" s="514"/>
      <c r="H96" s="311"/>
      <c r="I96" s="313"/>
      <c r="J96" s="307"/>
      <c r="K96" s="307"/>
      <c r="L96" s="307"/>
      <c r="M96" s="307"/>
      <c r="N96" s="307"/>
      <c r="O96" s="307"/>
      <c r="P96" s="317"/>
      <c r="Q96" s="511" t="s">
        <v>227</v>
      </c>
      <c r="R96" s="512"/>
      <c r="S96" s="514"/>
      <c r="T96" s="340"/>
      <c r="U96" s="307"/>
      <c r="V96" s="307"/>
    </row>
    <row r="97" spans="5:22" ht="18" customHeight="1">
      <c r="E97" s="511"/>
      <c r="F97" s="513"/>
      <c r="G97" s="515"/>
      <c r="H97" s="333"/>
      <c r="I97" s="307"/>
      <c r="J97" s="307"/>
      <c r="K97" s="307"/>
      <c r="L97" s="307"/>
      <c r="M97" s="307"/>
      <c r="N97" s="307"/>
      <c r="O97" s="307"/>
      <c r="P97" s="307"/>
      <c r="Q97" s="511"/>
      <c r="R97" s="513"/>
      <c r="S97" s="515"/>
      <c r="T97" s="331"/>
      <c r="U97" s="307"/>
      <c r="V97" s="307"/>
    </row>
    <row r="98" spans="5:22" ht="9.75" customHeight="1">
      <c r="E98" s="316"/>
      <c r="F98" s="179"/>
      <c r="G98" s="240"/>
      <c r="H98" s="307"/>
      <c r="I98" s="307"/>
      <c r="J98" s="307"/>
      <c r="K98" s="307"/>
      <c r="L98" s="307"/>
      <c r="M98" s="307"/>
      <c r="N98" s="307"/>
      <c r="O98" s="307"/>
      <c r="P98" s="307"/>
      <c r="Q98" s="316"/>
      <c r="R98" s="179"/>
      <c r="S98" s="240"/>
      <c r="T98" s="332"/>
      <c r="U98" s="307"/>
      <c r="V98" s="307"/>
    </row>
    <row r="99" ht="17.25">
      <c r="F99" s="342"/>
    </row>
    <row r="100" ht="17.25">
      <c r="F100" s="342"/>
    </row>
  </sheetData>
  <sheetProtection/>
  <mergeCells count="146">
    <mergeCell ref="T4:T5"/>
    <mergeCell ref="S7:S8"/>
    <mergeCell ref="T7:T8"/>
    <mergeCell ref="R10:R11"/>
    <mergeCell ref="S10:S11"/>
    <mergeCell ref="T10:T11"/>
    <mergeCell ref="T16:T17"/>
    <mergeCell ref="E3:E5"/>
    <mergeCell ref="F4:F5"/>
    <mergeCell ref="R4:R5"/>
    <mergeCell ref="R7:R8"/>
    <mergeCell ref="G4:G5"/>
    <mergeCell ref="S4:S5"/>
    <mergeCell ref="F8:F9"/>
    <mergeCell ref="G8:G9"/>
    <mergeCell ref="R13:R14"/>
    <mergeCell ref="V90:V93"/>
    <mergeCell ref="E96:E97"/>
    <mergeCell ref="F96:F97"/>
    <mergeCell ref="G96:G97"/>
    <mergeCell ref="Q96:Q97"/>
    <mergeCell ref="R96:R97"/>
    <mergeCell ref="S96:S97"/>
    <mergeCell ref="S86:S87"/>
    <mergeCell ref="E90:E93"/>
    <mergeCell ref="F90:F93"/>
    <mergeCell ref="G90:G93"/>
    <mergeCell ref="J90:J93"/>
    <mergeCell ref="Q90:Q93"/>
    <mergeCell ref="R90:R93"/>
    <mergeCell ref="S90:S93"/>
    <mergeCell ref="R86:R87"/>
    <mergeCell ref="B85:B88"/>
    <mergeCell ref="N85:N88"/>
    <mergeCell ref="E86:E87"/>
    <mergeCell ref="F86:F87"/>
    <mergeCell ref="G86:G87"/>
    <mergeCell ref="Q86:Q87"/>
    <mergeCell ref="V76:V79"/>
    <mergeCell ref="E82:E83"/>
    <mergeCell ref="F82:F83"/>
    <mergeCell ref="G82:G83"/>
    <mergeCell ref="Q82:Q83"/>
    <mergeCell ref="R82:R83"/>
    <mergeCell ref="S82:S83"/>
    <mergeCell ref="R72:R73"/>
    <mergeCell ref="S72:S73"/>
    <mergeCell ref="E76:E79"/>
    <mergeCell ref="F76:F79"/>
    <mergeCell ref="G76:G79"/>
    <mergeCell ref="J76:J79"/>
    <mergeCell ref="Q76:Q79"/>
    <mergeCell ref="R76:R79"/>
    <mergeCell ref="S76:S79"/>
    <mergeCell ref="B71:B74"/>
    <mergeCell ref="N71:N74"/>
    <mergeCell ref="E72:E73"/>
    <mergeCell ref="F72:F73"/>
    <mergeCell ref="G72:G73"/>
    <mergeCell ref="Q72:Q73"/>
    <mergeCell ref="V62:V65"/>
    <mergeCell ref="E68:E69"/>
    <mergeCell ref="F68:F69"/>
    <mergeCell ref="G68:G69"/>
    <mergeCell ref="Q68:Q69"/>
    <mergeCell ref="R68:R69"/>
    <mergeCell ref="S68:S69"/>
    <mergeCell ref="R58:R59"/>
    <mergeCell ref="S58:S59"/>
    <mergeCell ref="E62:E65"/>
    <mergeCell ref="F62:F65"/>
    <mergeCell ref="G62:G65"/>
    <mergeCell ref="J62:J65"/>
    <mergeCell ref="Q62:Q65"/>
    <mergeCell ref="R62:R65"/>
    <mergeCell ref="S62:S65"/>
    <mergeCell ref="B57:B60"/>
    <mergeCell ref="N57:N60"/>
    <mergeCell ref="E58:E59"/>
    <mergeCell ref="F58:F59"/>
    <mergeCell ref="G58:G59"/>
    <mergeCell ref="Q58:Q59"/>
    <mergeCell ref="V48:V51"/>
    <mergeCell ref="E54:E55"/>
    <mergeCell ref="F54:F55"/>
    <mergeCell ref="G54:G55"/>
    <mergeCell ref="Q54:Q55"/>
    <mergeCell ref="R54:R55"/>
    <mergeCell ref="S54:S55"/>
    <mergeCell ref="R44:R45"/>
    <mergeCell ref="S44:S45"/>
    <mergeCell ref="E48:E51"/>
    <mergeCell ref="F48:F51"/>
    <mergeCell ref="G48:G51"/>
    <mergeCell ref="J48:J51"/>
    <mergeCell ref="Q48:Q51"/>
    <mergeCell ref="R48:R51"/>
    <mergeCell ref="S48:S51"/>
    <mergeCell ref="B43:B46"/>
    <mergeCell ref="N43:N46"/>
    <mergeCell ref="E44:E45"/>
    <mergeCell ref="F44:F45"/>
    <mergeCell ref="G44:G45"/>
    <mergeCell ref="Q44:Q45"/>
    <mergeCell ref="E40:E41"/>
    <mergeCell ref="F40:F41"/>
    <mergeCell ref="G40:G41"/>
    <mergeCell ref="Q40:Q41"/>
    <mergeCell ref="R40:R41"/>
    <mergeCell ref="S40:S41"/>
    <mergeCell ref="E34:E37"/>
    <mergeCell ref="J34:J37"/>
    <mergeCell ref="Q34:Q37"/>
    <mergeCell ref="R34:R37"/>
    <mergeCell ref="S34:S37"/>
    <mergeCell ref="V34:V37"/>
    <mergeCell ref="B29:B32"/>
    <mergeCell ref="N29:N32"/>
    <mergeCell ref="E30:E31"/>
    <mergeCell ref="F30:F31"/>
    <mergeCell ref="G30:G31"/>
    <mergeCell ref="S22:S23"/>
    <mergeCell ref="R25:R26"/>
    <mergeCell ref="Q30:Q31"/>
    <mergeCell ref="R30:R31"/>
    <mergeCell ref="S30:S31"/>
    <mergeCell ref="T25:T26"/>
    <mergeCell ref="R19:R20"/>
    <mergeCell ref="S19:S20"/>
    <mergeCell ref="T19:T20"/>
    <mergeCell ref="E11:E13"/>
    <mergeCell ref="F12:F13"/>
    <mergeCell ref="G12:G13"/>
    <mergeCell ref="S13:S14"/>
    <mergeCell ref="T13:T14"/>
    <mergeCell ref="T22:T23"/>
    <mergeCell ref="E7:E9"/>
    <mergeCell ref="E15:E17"/>
    <mergeCell ref="R22:R23"/>
    <mergeCell ref="R16:R17"/>
    <mergeCell ref="K15:L16"/>
    <mergeCell ref="S25:S26"/>
    <mergeCell ref="K10:L11"/>
    <mergeCell ref="F16:F17"/>
    <mergeCell ref="G16:G17"/>
    <mergeCell ref="S16:S17"/>
  </mergeCells>
  <printOptions horizontalCentered="1"/>
  <pageMargins left="0" right="0" top="0.5511811023622047" bottom="0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1"/>
  <sheetViews>
    <sheetView zoomScale="50" zoomScaleNormal="50" zoomScaleSheetLayoutView="100" zoomScalePageLayoutView="0" workbookViewId="0" topLeftCell="A1">
      <selection activeCell="P50" sqref="P50"/>
    </sheetView>
  </sheetViews>
  <sheetFormatPr defaultColWidth="9.00390625" defaultRowHeight="13.5"/>
  <cols>
    <col min="1" max="1" width="6.50390625" style="2" customWidth="1"/>
    <col min="2" max="2" width="8.25390625" style="2" hidden="1" customWidth="1"/>
    <col min="3" max="3" width="20.75390625" style="30" customWidth="1"/>
    <col min="4" max="4" width="5.25390625" style="34" customWidth="1"/>
    <col min="5" max="5" width="2.00390625" style="2" customWidth="1"/>
    <col min="6" max="6" width="13.875" style="8" customWidth="1"/>
    <col min="7" max="7" width="2.375" style="8" customWidth="1"/>
    <col min="8" max="8" width="20.75390625" style="1" customWidth="1"/>
    <col min="9" max="9" width="2.00390625" style="33" customWidth="1"/>
    <col min="10" max="10" width="5.75390625" style="56" customWidth="1"/>
    <col min="11" max="20" width="5.75390625" style="2" customWidth="1"/>
    <col min="21" max="21" width="5.75390625" style="56" customWidth="1"/>
    <col min="22" max="22" width="20.625" style="2" customWidth="1"/>
    <col min="23" max="23" width="5.25390625" style="34" customWidth="1"/>
    <col min="24" max="24" width="2.00390625" style="2" customWidth="1"/>
    <col min="25" max="25" width="13.875" style="8" customWidth="1"/>
    <col min="26" max="26" width="2.375" style="8" customWidth="1"/>
    <col min="27" max="27" width="20.75390625" style="2" customWidth="1"/>
    <col min="28" max="28" width="2.00390625" style="2" customWidth="1"/>
    <col min="29" max="29" width="1.75390625" style="2" customWidth="1"/>
    <col min="30" max="30" width="6.50390625" style="2" customWidth="1"/>
    <col min="31" max="31" width="12.50390625" style="51" hidden="1" customWidth="1"/>
    <col min="32" max="32" width="12.75390625" style="2" hidden="1" customWidth="1"/>
    <col min="33" max="33" width="10.00390625" style="2" customWidth="1"/>
    <col min="34" max="34" width="24.00390625" style="2" customWidth="1"/>
    <col min="35" max="36" width="9.00390625" style="2" customWidth="1"/>
    <col min="37" max="37" width="29.25390625" style="2" customWidth="1"/>
    <col min="38" max="38" width="9.00390625" style="2" bestFit="1" customWidth="1"/>
    <col min="39" max="16384" width="9.00390625" style="2" customWidth="1"/>
  </cols>
  <sheetData>
    <row r="1" spans="1:30" ht="75" customHeight="1">
      <c r="A1" s="1" t="s">
        <v>0</v>
      </c>
      <c r="B1" s="1"/>
      <c r="C1" s="500" t="s">
        <v>1077</v>
      </c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188"/>
      <c r="AD1" s="1"/>
    </row>
    <row r="2" spans="1:30" ht="37.5" customHeight="1">
      <c r="A2" s="501"/>
      <c r="B2" s="501"/>
      <c r="C2" s="501"/>
      <c r="D2" s="501"/>
      <c r="E2" s="55"/>
      <c r="F2" s="55"/>
      <c r="G2" s="55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38"/>
      <c r="V2" s="59"/>
      <c r="W2" s="59" t="s">
        <v>1078</v>
      </c>
      <c r="X2" s="210"/>
      <c r="Y2" s="210"/>
      <c r="Z2" s="210"/>
      <c r="AA2" s="210"/>
      <c r="AB2" s="210"/>
      <c r="AC2" s="210"/>
      <c r="AD2" s="210"/>
    </row>
    <row r="3" spans="1:37" ht="33" customHeight="1">
      <c r="A3" s="206" t="s">
        <v>87</v>
      </c>
      <c r="K3" s="31"/>
      <c r="L3" s="31"/>
      <c r="M3" s="31"/>
      <c r="N3" s="31"/>
      <c r="O3" s="31"/>
      <c r="P3" s="31"/>
      <c r="Q3" s="31"/>
      <c r="R3" s="31"/>
      <c r="S3" s="31"/>
      <c r="V3" s="61"/>
      <c r="W3" s="499" t="s">
        <v>76</v>
      </c>
      <c r="X3" s="499"/>
      <c r="Y3" s="499"/>
      <c r="Z3" s="499"/>
      <c r="AA3" s="499"/>
      <c r="AB3" s="499"/>
      <c r="AC3" s="209"/>
      <c r="AD3" s="209"/>
      <c r="AG3" s="62"/>
      <c r="AH3" s="63"/>
      <c r="AI3" s="63"/>
      <c r="AJ3" s="64"/>
      <c r="AK3" s="64"/>
    </row>
    <row r="4" spans="1:38" ht="25.5" customHeight="1">
      <c r="A4" s="467">
        <v>1</v>
      </c>
      <c r="B4" s="67">
        <v>10</v>
      </c>
      <c r="C4" s="470" t="str">
        <f>VLOOKUP(B4,'シングルス参加者リスト'!$L$3:$S$65,2)</f>
        <v>興石亜佑美</v>
      </c>
      <c r="D4" s="471" t="str">
        <f>VLOOKUP(B4,'シングルス参加者リスト'!$L$3:$S$65,3)</f>
        <v>①</v>
      </c>
      <c r="E4" s="462" t="s">
        <v>1</v>
      </c>
      <c r="F4" s="482" t="str">
        <f>VLOOKUP(B4,'シングルス参加者リスト'!$L$3:$S$65,6)&amp;"１"</f>
        <v>関東１</v>
      </c>
      <c r="G4" s="465" t="s">
        <v>2</v>
      </c>
      <c r="H4" s="488" t="str">
        <f>VLOOKUP(B4,'シングルス参加者リスト'!$L$3:$S$65,8)</f>
        <v>浦和麗明</v>
      </c>
      <c r="I4" s="472" t="s">
        <v>3</v>
      </c>
      <c r="J4" s="71"/>
      <c r="K4" s="83"/>
      <c r="L4" s="72"/>
      <c r="M4" s="72"/>
      <c r="N4" s="72"/>
      <c r="O4" s="72"/>
      <c r="P4" s="72"/>
      <c r="Q4" s="72"/>
      <c r="R4" s="72"/>
      <c r="S4" s="72"/>
      <c r="T4" s="83"/>
      <c r="U4" s="35"/>
      <c r="V4" s="470" t="str">
        <f>VLOOKUP(AE4,'シングルス参加者リスト'!$L$3:$S$65,2)</f>
        <v>中島　美夢</v>
      </c>
      <c r="W4" s="469" t="str">
        <f>VLOOKUP(AE4,'シングルス参加者リスト'!$L$3:$S$65,3)</f>
        <v>①</v>
      </c>
      <c r="X4" s="462" t="s">
        <v>1</v>
      </c>
      <c r="Y4" s="466" t="str">
        <f>VLOOKUP(AE4,'シングルス参加者リスト'!$L$3:$S$65,6)&amp;"２"</f>
        <v>近畿２</v>
      </c>
      <c r="Z4" s="465" t="s">
        <v>2</v>
      </c>
      <c r="AA4" s="466" t="str">
        <f>VLOOKUP(AE4,'シングルス参加者リスト'!$L$3:$S$65,8)</f>
        <v>相生学院</v>
      </c>
      <c r="AB4" s="462" t="s">
        <v>14</v>
      </c>
      <c r="AC4" s="110"/>
      <c r="AD4" s="467">
        <v>25</v>
      </c>
      <c r="AE4" s="51">
        <v>31</v>
      </c>
      <c r="AG4" s="75"/>
      <c r="AJ4" s="76"/>
      <c r="AK4" s="77"/>
      <c r="AL4" s="78"/>
    </row>
    <row r="5" spans="1:38" ht="25.5" customHeight="1">
      <c r="A5" s="467"/>
      <c r="B5" s="67"/>
      <c r="C5" s="470"/>
      <c r="D5" s="471"/>
      <c r="E5" s="462"/>
      <c r="F5" s="482" t="e">
        <f>VLOOKUP(B5,'[2]男Ｓ女Ｓリスト'!$B$3:$H$45,5)&amp;" "&amp;"１"</f>
        <v>#N/A</v>
      </c>
      <c r="G5" s="465"/>
      <c r="H5" s="482"/>
      <c r="I5" s="472"/>
      <c r="J5" s="155"/>
      <c r="K5" s="86"/>
      <c r="L5" s="72"/>
      <c r="M5" s="72"/>
      <c r="N5" s="72"/>
      <c r="O5" s="72"/>
      <c r="P5" s="72"/>
      <c r="Q5" s="72"/>
      <c r="R5" s="72"/>
      <c r="S5" s="72"/>
      <c r="T5" s="88"/>
      <c r="U5" s="155"/>
      <c r="V5" s="470"/>
      <c r="W5" s="469"/>
      <c r="X5" s="462"/>
      <c r="Y5" s="466" t="e">
        <f>VLOOKUP(AE5,'[2]男Ｓ女Ｓリスト'!$B$3:$H$45,5)&amp;" "&amp;"１"</f>
        <v>#N/A</v>
      </c>
      <c r="Z5" s="465"/>
      <c r="AA5" s="466"/>
      <c r="AB5" s="462"/>
      <c r="AC5" s="110"/>
      <c r="AD5" s="467"/>
      <c r="AG5" s="75"/>
      <c r="AJ5" s="76"/>
      <c r="AK5" s="77"/>
      <c r="AL5" s="78"/>
    </row>
    <row r="6" spans="1:38" ht="25.5" customHeight="1">
      <c r="A6" s="467">
        <v>2</v>
      </c>
      <c r="B6" s="67">
        <v>42</v>
      </c>
      <c r="C6" s="469" t="str">
        <f>VLOOKUP(B6,'シングルス参加者リスト'!$L$3:$S$50,2)</f>
        <v>福本　里帆</v>
      </c>
      <c r="D6" s="471" t="str">
        <f>VLOOKUP(B6,'シングルス参加者リスト'!$L$3:$S$50,3)</f>
        <v>②</v>
      </c>
      <c r="E6" s="462" t="s">
        <v>1</v>
      </c>
      <c r="F6" s="481" t="str">
        <f>VLOOKUP(B6,'シングルス参加者リスト'!$L$3:$S$50,6)</f>
        <v>四国</v>
      </c>
      <c r="G6" s="465" t="s">
        <v>2</v>
      </c>
      <c r="H6" s="524" t="str">
        <f>VLOOKUP(B6,'シングルス参加者リスト'!$L$3:$S$50,8)</f>
        <v>済美</v>
      </c>
      <c r="I6" s="472" t="s">
        <v>3</v>
      </c>
      <c r="J6" s="202"/>
      <c r="K6" s="79" t="s">
        <v>252</v>
      </c>
      <c r="L6" s="86"/>
      <c r="M6" s="72"/>
      <c r="N6" s="72"/>
      <c r="O6" s="72"/>
      <c r="P6" s="72"/>
      <c r="Q6" s="72"/>
      <c r="R6" s="72"/>
      <c r="S6" s="88"/>
      <c r="T6" s="82" t="s">
        <v>268</v>
      </c>
      <c r="U6" s="202"/>
      <c r="V6" s="469" t="str">
        <f>VLOOKUP(AE6,'シングルス参加者リスト'!$L$3:$S$50,2)</f>
        <v>坪崎　来実</v>
      </c>
      <c r="W6" s="469" t="str">
        <f>VLOOKUP(AE6,'シングルス参加者リスト'!$L$3:$S$50,3)</f>
        <v>①</v>
      </c>
      <c r="X6" s="462" t="s">
        <v>1</v>
      </c>
      <c r="Y6" s="463" t="str">
        <f>VLOOKUP(AE6,'シングルス参加者リスト'!$L$3:$S$50,6)</f>
        <v>北海道</v>
      </c>
      <c r="Z6" s="465" t="s">
        <v>2</v>
      </c>
      <c r="AA6" s="463" t="str">
        <f>VLOOKUP(AE6,'シングルス参加者リスト'!$L$3:$S$50,8)</f>
        <v>旭川実業</v>
      </c>
      <c r="AB6" s="462" t="s">
        <v>14</v>
      </c>
      <c r="AC6" s="110"/>
      <c r="AD6" s="467">
        <v>26</v>
      </c>
      <c r="AE6" s="51">
        <v>2</v>
      </c>
      <c r="AF6" s="51"/>
      <c r="AG6" s="75"/>
      <c r="AJ6" s="76"/>
      <c r="AK6" s="77"/>
      <c r="AL6" s="78"/>
    </row>
    <row r="7" spans="1:38" ht="25.5" customHeight="1">
      <c r="A7" s="467"/>
      <c r="B7" s="67"/>
      <c r="C7" s="469"/>
      <c r="D7" s="471"/>
      <c r="E7" s="462"/>
      <c r="F7" s="481" t="e">
        <f>VLOOKUP(B7,'[2]男Ｓ女Ｓリスト'!$B$3:$H$45,5)&amp;" "&amp;"１"</f>
        <v>#N/A</v>
      </c>
      <c r="G7" s="465"/>
      <c r="H7" s="481"/>
      <c r="I7" s="472"/>
      <c r="J7" s="457" t="s">
        <v>228</v>
      </c>
      <c r="K7" s="192"/>
      <c r="L7" s="79"/>
      <c r="M7" s="72"/>
      <c r="N7" s="461" t="s">
        <v>345</v>
      </c>
      <c r="O7" s="461"/>
      <c r="P7" s="461"/>
      <c r="Q7" s="461"/>
      <c r="R7" s="72"/>
      <c r="S7" s="82"/>
      <c r="T7" s="193"/>
      <c r="U7" s="459" t="s">
        <v>238</v>
      </c>
      <c r="V7" s="469"/>
      <c r="W7" s="469"/>
      <c r="X7" s="462"/>
      <c r="Y7" s="463"/>
      <c r="Z7" s="465"/>
      <c r="AA7" s="463"/>
      <c r="AB7" s="462"/>
      <c r="AC7" s="110"/>
      <c r="AD7" s="467"/>
      <c r="AG7" s="75"/>
      <c r="AJ7" s="76"/>
      <c r="AK7" s="77"/>
      <c r="AL7" s="78"/>
    </row>
    <row r="8" spans="1:38" ht="25.5" customHeight="1">
      <c r="A8" s="467">
        <v>3</v>
      </c>
      <c r="B8" s="67">
        <v>37</v>
      </c>
      <c r="C8" s="469" t="str">
        <f>VLOOKUP(B8,'シングルス参加者リスト'!$L$3:$S$50,2)</f>
        <v>倉橋　奈摘</v>
      </c>
      <c r="D8" s="471" t="str">
        <f>VLOOKUP(B8,'シングルス参加者リスト'!$L$3:$S$50,3)</f>
        <v>①</v>
      </c>
      <c r="E8" s="462" t="s">
        <v>1</v>
      </c>
      <c r="F8" s="481" t="str">
        <f>VLOOKUP(B8,'シングルス参加者リスト'!$L$3:$S$50,6)</f>
        <v>中国</v>
      </c>
      <c r="G8" s="465" t="s">
        <v>2</v>
      </c>
      <c r="H8" s="524" t="str">
        <f>VLOOKUP(B8,'シングルス参加者リスト'!$L$3:$S$50,8)</f>
        <v>野田学園</v>
      </c>
      <c r="I8" s="472" t="s">
        <v>3</v>
      </c>
      <c r="J8" s="458"/>
      <c r="K8" s="165"/>
      <c r="L8" s="79"/>
      <c r="M8" s="72"/>
      <c r="N8" s="461"/>
      <c r="O8" s="461"/>
      <c r="P8" s="461"/>
      <c r="Q8" s="461"/>
      <c r="R8" s="72"/>
      <c r="S8" s="82"/>
      <c r="T8" s="165"/>
      <c r="U8" s="460"/>
      <c r="V8" s="469" t="str">
        <f>VLOOKUP(AE8,'シングルス参加者リスト'!$L$3:$S$50,2)</f>
        <v>川邊　愛美</v>
      </c>
      <c r="W8" s="469" t="str">
        <f>VLOOKUP(AE8,'シングルス参加者リスト'!$L$3:$S$50,3)</f>
        <v>②</v>
      </c>
      <c r="X8" s="462" t="s">
        <v>1</v>
      </c>
      <c r="Y8" s="463" t="str">
        <f>VLOOKUP(AE8,'シングルス参加者リスト'!$L$3:$S$50,6)</f>
        <v>東北</v>
      </c>
      <c r="Z8" s="465" t="s">
        <v>2</v>
      </c>
      <c r="AA8" s="463" t="str">
        <f>VLOOKUP(AE8,'シングルス参加者リスト'!$L$3:$S$50,8)</f>
        <v>聖霊女短付</v>
      </c>
      <c r="AB8" s="462" t="s">
        <v>14</v>
      </c>
      <c r="AC8" s="110"/>
      <c r="AD8" s="467">
        <v>27</v>
      </c>
      <c r="AE8" s="51">
        <v>4</v>
      </c>
      <c r="AG8" s="75"/>
      <c r="AJ8" s="76"/>
      <c r="AK8" s="77"/>
      <c r="AL8" s="78"/>
    </row>
    <row r="9" spans="1:38" ht="25.5" customHeight="1">
      <c r="A9" s="467"/>
      <c r="B9" s="67"/>
      <c r="C9" s="469"/>
      <c r="D9" s="471"/>
      <c r="E9" s="462"/>
      <c r="F9" s="481" t="e">
        <f>VLOOKUP(B9,'[2]男Ｓ女Ｓリスト'!$B$3:$H$45,5)&amp;" "&amp;"１"</f>
        <v>#N/A</v>
      </c>
      <c r="G9" s="465"/>
      <c r="H9" s="481"/>
      <c r="I9" s="472"/>
      <c r="J9" s="155"/>
      <c r="K9" s="198"/>
      <c r="L9" s="456" t="s">
        <v>284</v>
      </c>
      <c r="M9" s="72"/>
      <c r="N9" s="72"/>
      <c r="O9" s="72"/>
      <c r="P9" s="82"/>
      <c r="Q9" s="199"/>
      <c r="R9" s="72"/>
      <c r="S9" s="455" t="s">
        <v>292</v>
      </c>
      <c r="T9" s="72"/>
      <c r="U9" s="155"/>
      <c r="V9" s="469"/>
      <c r="W9" s="469"/>
      <c r="X9" s="462"/>
      <c r="Y9" s="463"/>
      <c r="Z9" s="465"/>
      <c r="AA9" s="463"/>
      <c r="AB9" s="462"/>
      <c r="AC9" s="110"/>
      <c r="AD9" s="467"/>
      <c r="AG9" s="75"/>
      <c r="AJ9" s="76"/>
      <c r="AK9" s="77"/>
      <c r="AL9" s="78"/>
    </row>
    <row r="10" spans="1:38" ht="25.5" customHeight="1">
      <c r="A10" s="467">
        <v>4</v>
      </c>
      <c r="B10" s="67">
        <v>26</v>
      </c>
      <c r="C10" s="469" t="str">
        <f>VLOOKUP(B10,'シングルス参加者リスト'!$L$3:$S$50,2)</f>
        <v>小林彩夕里</v>
      </c>
      <c r="D10" s="471" t="str">
        <f>VLOOKUP(B10,'シングルス参加者リスト'!$L$3:$S$50,3)</f>
        <v>②</v>
      </c>
      <c r="E10" s="462" t="s">
        <v>1</v>
      </c>
      <c r="F10" s="481" t="str">
        <f>VLOOKUP(B10,'シングルス参加者リスト'!$L$3:$S$50,6)</f>
        <v>北信越</v>
      </c>
      <c r="G10" s="465" t="s">
        <v>2</v>
      </c>
      <c r="H10" s="524" t="str">
        <f>VLOOKUP(B10,'シングルス参加者リスト'!$L$3:$S$50,8)</f>
        <v>松商学園</v>
      </c>
      <c r="I10" s="472" t="s">
        <v>3</v>
      </c>
      <c r="J10" s="155"/>
      <c r="K10" s="198"/>
      <c r="L10" s="456"/>
      <c r="M10" s="86"/>
      <c r="N10" s="72"/>
      <c r="O10" s="72"/>
      <c r="P10" s="82"/>
      <c r="Q10" s="200"/>
      <c r="R10" s="88"/>
      <c r="S10" s="455"/>
      <c r="T10" s="72"/>
      <c r="U10" s="202"/>
      <c r="V10" s="469" t="str">
        <f>VLOOKUP(AE10,'シングルス参加者リスト'!$L$3:$S$50,2)</f>
        <v>狐塚　理子</v>
      </c>
      <c r="W10" s="469" t="str">
        <f>VLOOKUP(AE10,'シングルス参加者リスト'!$L$3:$S$50,3)</f>
        <v>①</v>
      </c>
      <c r="X10" s="462" t="s">
        <v>1</v>
      </c>
      <c r="Y10" s="463" t="str">
        <f>VLOOKUP(AE10,'シングルス参加者リスト'!$L$3:$S$50,6)</f>
        <v>関東</v>
      </c>
      <c r="Z10" s="465" t="s">
        <v>2</v>
      </c>
      <c r="AA10" s="463" t="str">
        <f>VLOOKUP(AE10,'シングルス参加者リスト'!$L$3:$S$50,8)</f>
        <v>山梨学院</v>
      </c>
      <c r="AB10" s="462" t="s">
        <v>14</v>
      </c>
      <c r="AC10" s="110"/>
      <c r="AD10" s="467">
        <v>28</v>
      </c>
      <c r="AE10" s="51">
        <v>7</v>
      </c>
      <c r="AG10" s="75"/>
      <c r="AJ10" s="76"/>
      <c r="AK10" s="77"/>
      <c r="AL10" s="78"/>
    </row>
    <row r="11" spans="1:38" ht="25.5" customHeight="1">
      <c r="A11" s="467"/>
      <c r="B11" s="67"/>
      <c r="C11" s="469"/>
      <c r="D11" s="471"/>
      <c r="E11" s="462"/>
      <c r="F11" s="481" t="e">
        <f>VLOOKUP(B11,'[2]男Ｓ女Ｓリスト'!$B$3:$H$45,5)&amp;" "&amp;"１"</f>
        <v>#N/A</v>
      </c>
      <c r="G11" s="465"/>
      <c r="H11" s="481"/>
      <c r="I11" s="472"/>
      <c r="J11" s="154"/>
      <c r="K11" s="72"/>
      <c r="L11" s="203"/>
      <c r="M11" s="79"/>
      <c r="N11" s="72"/>
      <c r="O11" s="72"/>
      <c r="P11" s="82"/>
      <c r="Q11" s="72"/>
      <c r="R11" s="82"/>
      <c r="S11" s="150"/>
      <c r="T11" s="80"/>
      <c r="U11" s="459" t="s">
        <v>240</v>
      </c>
      <c r="V11" s="469"/>
      <c r="W11" s="469"/>
      <c r="X11" s="462"/>
      <c r="Y11" s="463"/>
      <c r="Z11" s="465"/>
      <c r="AA11" s="463"/>
      <c r="AB11" s="462"/>
      <c r="AC11" s="110"/>
      <c r="AD11" s="467"/>
      <c r="AG11" s="75"/>
      <c r="AJ11" s="76"/>
      <c r="AK11" s="77"/>
      <c r="AL11" s="78"/>
    </row>
    <row r="12" spans="1:38" ht="25.5" customHeight="1">
      <c r="A12" s="467">
        <v>5</v>
      </c>
      <c r="B12" s="67">
        <v>49</v>
      </c>
      <c r="C12" s="473" t="str">
        <f>VLOOKUP(B12,'シングルス参加者リスト'!$L$3:$S$65,2)</f>
        <v>B　　y　　e</v>
      </c>
      <c r="D12" s="471"/>
      <c r="E12" s="462"/>
      <c r="F12" s="481"/>
      <c r="G12" s="465"/>
      <c r="H12" s="524"/>
      <c r="I12" s="472"/>
      <c r="J12" s="149"/>
      <c r="K12" s="86"/>
      <c r="L12" s="203"/>
      <c r="M12" s="79"/>
      <c r="N12" s="72"/>
      <c r="O12" s="72"/>
      <c r="P12" s="82"/>
      <c r="Q12" s="201"/>
      <c r="R12" s="82"/>
      <c r="S12" s="150"/>
      <c r="T12" s="88"/>
      <c r="U12" s="460"/>
      <c r="V12" s="469" t="str">
        <f>VLOOKUP(AE12,'シングルス参加者リスト'!$L$3:$S$50,2)</f>
        <v>吉田　穂花</v>
      </c>
      <c r="W12" s="469" t="str">
        <f>VLOOKUP(AE12,'シングルス参加者リスト'!$L$3:$S$50,3)</f>
        <v>②</v>
      </c>
      <c r="X12" s="462" t="s">
        <v>1</v>
      </c>
      <c r="Y12" s="463" t="str">
        <f>VLOOKUP(AE12,'シングルス参加者リスト'!$L$3:$S$50,6)</f>
        <v>東京</v>
      </c>
      <c r="Z12" s="465" t="s">
        <v>2</v>
      </c>
      <c r="AA12" s="463" t="str">
        <f>VLOOKUP(AE12,'シングルス参加者リスト'!$L$3:$S$50,8)</f>
        <v>成蹊</v>
      </c>
      <c r="AB12" s="462" t="s">
        <v>14</v>
      </c>
      <c r="AC12" s="110"/>
      <c r="AD12" s="467">
        <v>29</v>
      </c>
      <c r="AE12" s="51">
        <v>17</v>
      </c>
      <c r="AG12" s="75"/>
      <c r="AJ12" s="76"/>
      <c r="AK12" s="77"/>
      <c r="AL12" s="78"/>
    </row>
    <row r="13" spans="1:38" ht="25.5" customHeight="1">
      <c r="A13" s="467"/>
      <c r="B13" s="67"/>
      <c r="C13" s="473"/>
      <c r="D13" s="471"/>
      <c r="E13" s="462"/>
      <c r="F13" s="481"/>
      <c r="G13" s="465"/>
      <c r="H13" s="481"/>
      <c r="I13" s="472"/>
      <c r="J13" s="155"/>
      <c r="K13" s="79" t="s">
        <v>254</v>
      </c>
      <c r="L13" s="80"/>
      <c r="M13" s="79"/>
      <c r="N13" s="72"/>
      <c r="O13" s="72"/>
      <c r="P13" s="82"/>
      <c r="Q13" s="201"/>
      <c r="R13" s="82"/>
      <c r="S13" s="84"/>
      <c r="T13" s="82" t="s">
        <v>270</v>
      </c>
      <c r="U13" s="155"/>
      <c r="V13" s="469"/>
      <c r="W13" s="469"/>
      <c r="X13" s="462"/>
      <c r="Y13" s="463"/>
      <c r="Z13" s="465"/>
      <c r="AA13" s="463"/>
      <c r="AB13" s="462"/>
      <c r="AC13" s="110"/>
      <c r="AD13" s="467"/>
      <c r="AG13" s="75"/>
      <c r="AJ13" s="76"/>
      <c r="AK13" s="77"/>
      <c r="AL13" s="78"/>
    </row>
    <row r="14" spans="1:38" ht="25.5" customHeight="1">
      <c r="A14" s="467">
        <v>6</v>
      </c>
      <c r="B14" s="67">
        <v>29</v>
      </c>
      <c r="C14" s="469" t="str">
        <f>VLOOKUP(B14,'シングルス参加者リスト'!$L$3:$S$50,2)</f>
        <v>伊藤さつき</v>
      </c>
      <c r="D14" s="471" t="str">
        <f>VLOOKUP(B14,'シングルス参加者リスト'!$L$3:$S$50,3)</f>
        <v>①</v>
      </c>
      <c r="E14" s="462" t="s">
        <v>1</v>
      </c>
      <c r="F14" s="491" t="str">
        <f>VLOOKUP(B14,'シングルス参加者リスト'!$L$3:$S$50,6)</f>
        <v>近畿</v>
      </c>
      <c r="G14" s="465" t="s">
        <v>2</v>
      </c>
      <c r="H14" s="525" t="str">
        <f>VLOOKUP(B14,'シングルス参加者リスト'!$L$3:$S$50,8)</f>
        <v>相生学院</v>
      </c>
      <c r="I14" s="472"/>
      <c r="J14" s="202"/>
      <c r="K14" s="80"/>
      <c r="L14" s="72"/>
      <c r="M14" s="79"/>
      <c r="N14" s="72"/>
      <c r="O14" s="72"/>
      <c r="P14" s="82"/>
      <c r="Q14" s="72"/>
      <c r="R14" s="82"/>
      <c r="S14" s="72"/>
      <c r="T14" s="84"/>
      <c r="U14" s="202"/>
      <c r="V14" s="469" t="str">
        <f>VLOOKUP(AE14,'シングルス参加者リスト'!$L$3:$S$50,2)</f>
        <v>平田　   歩</v>
      </c>
      <c r="W14" s="469" t="str">
        <f>VLOOKUP(AE14,'シングルス参加者リスト'!$L$3:$S$50,3)</f>
        <v>②</v>
      </c>
      <c r="X14" s="462" t="s">
        <v>1</v>
      </c>
      <c r="Y14" s="464" t="str">
        <f>VLOOKUP(AE14,'シングルス参加者リスト'!$L$3:$S$50,6)</f>
        <v>中国</v>
      </c>
      <c r="Z14" s="465" t="s">
        <v>2</v>
      </c>
      <c r="AA14" s="464" t="str">
        <f>VLOOKUP(AE14,'シングルス参加者リスト'!$L$3:$S$50,8)</f>
        <v>岡山学芸館</v>
      </c>
      <c r="AB14" s="462" t="s">
        <v>14</v>
      </c>
      <c r="AC14" s="110"/>
      <c r="AD14" s="467">
        <v>30</v>
      </c>
      <c r="AE14" s="51">
        <v>36</v>
      </c>
      <c r="AG14" s="75"/>
      <c r="AJ14" s="76"/>
      <c r="AK14" s="77"/>
      <c r="AL14" s="78"/>
    </row>
    <row r="15" spans="1:38" ht="25.5" customHeight="1">
      <c r="A15" s="467"/>
      <c r="B15" s="67"/>
      <c r="C15" s="469"/>
      <c r="D15" s="471"/>
      <c r="E15" s="462"/>
      <c r="F15" s="491" t="e">
        <f>VLOOKUP(B15,'[2]男Ｓ女Ｓリスト'!$B$3:$H$45,5)&amp;" "&amp;"１"</f>
        <v>#N/A</v>
      </c>
      <c r="G15" s="465"/>
      <c r="H15" s="491"/>
      <c r="I15" s="472"/>
      <c r="J15" s="73"/>
      <c r="K15" s="165"/>
      <c r="L15" s="72"/>
      <c r="M15" s="456" t="s">
        <v>299</v>
      </c>
      <c r="N15" s="72"/>
      <c r="O15" s="72"/>
      <c r="P15" s="82"/>
      <c r="Q15" s="72"/>
      <c r="R15" s="455" t="s">
        <v>303</v>
      </c>
      <c r="S15" s="72"/>
      <c r="T15" s="165"/>
      <c r="U15" s="73"/>
      <c r="V15" s="469"/>
      <c r="W15" s="469"/>
      <c r="X15" s="462"/>
      <c r="Y15" s="464"/>
      <c r="Z15" s="465"/>
      <c r="AA15" s="464"/>
      <c r="AB15" s="462"/>
      <c r="AC15" s="110"/>
      <c r="AD15" s="467"/>
      <c r="AG15" s="75"/>
      <c r="AJ15" s="76"/>
      <c r="AK15" s="77"/>
      <c r="AL15" s="78"/>
    </row>
    <row r="16" spans="1:38" ht="25.5" customHeight="1">
      <c r="A16" s="467">
        <v>7</v>
      </c>
      <c r="B16" s="67">
        <v>21</v>
      </c>
      <c r="C16" s="469" t="str">
        <f>VLOOKUP(B16,'シングルス参加者リスト'!$L$3:$S$50,2)</f>
        <v>伊達　摩紘</v>
      </c>
      <c r="D16" s="471" t="str">
        <f>VLOOKUP(B16,'シングルス参加者リスト'!$L$3:$S$50,3)</f>
        <v>②</v>
      </c>
      <c r="E16" s="462" t="s">
        <v>1</v>
      </c>
      <c r="F16" s="491" t="str">
        <f>VLOOKUP(B16,'シングルス参加者リスト'!$L$3:$S$50,6)</f>
        <v>東海</v>
      </c>
      <c r="G16" s="465" t="s">
        <v>2</v>
      </c>
      <c r="H16" s="525" t="str">
        <f>VLOOKUP(B16,'シングルス参加者リスト'!$L$3:$S$50,8)</f>
        <v>椙山女学園</v>
      </c>
      <c r="I16" s="472" t="s">
        <v>3</v>
      </c>
      <c r="J16" s="71"/>
      <c r="K16" s="190"/>
      <c r="L16" s="72"/>
      <c r="M16" s="456"/>
      <c r="N16" s="86"/>
      <c r="O16" s="72"/>
      <c r="P16" s="82"/>
      <c r="Q16" s="88"/>
      <c r="R16" s="455"/>
      <c r="S16" s="72"/>
      <c r="T16" s="190"/>
      <c r="U16" s="71"/>
      <c r="V16" s="469" t="str">
        <f>VLOOKUP(AE16,'シングルス参加者リスト'!$L$3:$S$50,2)</f>
        <v>中村　天音</v>
      </c>
      <c r="W16" s="469" t="str">
        <f>VLOOKUP(AE16,'シングルス参加者リスト'!$L$3:$S$50,3)</f>
        <v>①</v>
      </c>
      <c r="X16" s="462" t="s">
        <v>1</v>
      </c>
      <c r="Y16" s="464" t="str">
        <f>VLOOKUP(AE16,'シングルス参加者リスト'!$L$3:$S$50,6)</f>
        <v>近畿</v>
      </c>
      <c r="Z16" s="465" t="s">
        <v>2</v>
      </c>
      <c r="AA16" s="464" t="str">
        <f>VLOOKUP(AE16,'シングルス参加者リスト'!$L$3:$S$50,8)</f>
        <v>奈良育英</v>
      </c>
      <c r="AB16" s="462" t="s">
        <v>14</v>
      </c>
      <c r="AC16" s="110"/>
      <c r="AD16" s="467">
        <v>31</v>
      </c>
      <c r="AE16" s="51">
        <v>30</v>
      </c>
      <c r="AG16" s="75"/>
      <c r="AJ16" s="76"/>
      <c r="AK16" s="77"/>
      <c r="AL16" s="78"/>
    </row>
    <row r="17" spans="1:38" ht="25.5" customHeight="1">
      <c r="A17" s="467"/>
      <c r="B17" s="67"/>
      <c r="C17" s="469"/>
      <c r="D17" s="471"/>
      <c r="E17" s="462"/>
      <c r="F17" s="491" t="e">
        <f>VLOOKUP(B17,'[2]男Ｓ女Ｓリスト'!$B$3:$H$45,5)&amp;" "&amp;"１"</f>
        <v>#N/A</v>
      </c>
      <c r="G17" s="465"/>
      <c r="H17" s="491"/>
      <c r="I17" s="472"/>
      <c r="J17" s="155"/>
      <c r="K17" s="72"/>
      <c r="L17" s="82"/>
      <c r="M17" s="79"/>
      <c r="N17" s="79"/>
      <c r="O17" s="72"/>
      <c r="P17" s="82"/>
      <c r="Q17" s="82"/>
      <c r="R17" s="82"/>
      <c r="S17" s="72"/>
      <c r="T17" s="88"/>
      <c r="U17" s="155"/>
      <c r="V17" s="469"/>
      <c r="W17" s="469"/>
      <c r="X17" s="462"/>
      <c r="Y17" s="464"/>
      <c r="Z17" s="465"/>
      <c r="AA17" s="464"/>
      <c r="AB17" s="462"/>
      <c r="AC17" s="110"/>
      <c r="AD17" s="467"/>
      <c r="AG17" s="75"/>
      <c r="AJ17" s="76"/>
      <c r="AK17" s="77"/>
      <c r="AL17" s="78"/>
    </row>
    <row r="18" spans="1:38" ht="25.5" customHeight="1">
      <c r="A18" s="467">
        <v>8</v>
      </c>
      <c r="B18" s="67">
        <v>13</v>
      </c>
      <c r="C18" s="469" t="str">
        <f>VLOOKUP(B18,'シングルス参加者リスト'!$L$3:$S$50,2)</f>
        <v>野口　綾那</v>
      </c>
      <c r="D18" s="471" t="str">
        <f>VLOOKUP(B18,'シングルス参加者リスト'!$L$3:$S$50,3)</f>
        <v>①</v>
      </c>
      <c r="E18" s="462" t="s">
        <v>1</v>
      </c>
      <c r="F18" s="481" t="str">
        <f>VLOOKUP(B18,'シングルス参加者リスト'!$L$3:$S$50,6)</f>
        <v>関東</v>
      </c>
      <c r="G18" s="465" t="s">
        <v>2</v>
      </c>
      <c r="H18" s="524" t="str">
        <f>VLOOKUP(B18,'シングルス参加者リスト'!$L$3:$S$50,8)</f>
        <v>白鵬女子</v>
      </c>
      <c r="I18" s="472" t="s">
        <v>3</v>
      </c>
      <c r="J18" s="155"/>
      <c r="K18" s="72" t="s">
        <v>256</v>
      </c>
      <c r="L18" s="195"/>
      <c r="M18" s="79"/>
      <c r="N18" s="79"/>
      <c r="O18" s="72"/>
      <c r="P18" s="82"/>
      <c r="Q18" s="82"/>
      <c r="R18" s="82"/>
      <c r="S18" s="88"/>
      <c r="T18" s="82" t="s">
        <v>272</v>
      </c>
      <c r="U18" s="202"/>
      <c r="V18" s="469" t="str">
        <f>VLOOKUP(AE18,'シングルス参加者リスト'!$L$3:$S$50,2)</f>
        <v>遠藤　春希</v>
      </c>
      <c r="W18" s="469" t="str">
        <f>VLOOKUP(AE18,'シングルス参加者リスト'!$L$3:$S$50,3)</f>
        <v>②</v>
      </c>
      <c r="X18" s="462" t="s">
        <v>1</v>
      </c>
      <c r="Y18" s="463" t="str">
        <f>VLOOKUP(AE18,'シングルス参加者リスト'!$L$3:$S$50,6)</f>
        <v>東北</v>
      </c>
      <c r="Z18" s="465" t="s">
        <v>2</v>
      </c>
      <c r="AA18" s="463" t="str">
        <f>VLOOKUP(AE18,'シングルス参加者リスト'!$L$3:$S$50,8)</f>
        <v>日大東北</v>
      </c>
      <c r="AB18" s="462" t="s">
        <v>14</v>
      </c>
      <c r="AC18" s="110"/>
      <c r="AD18" s="467">
        <v>32</v>
      </c>
      <c r="AE18" s="51">
        <v>6</v>
      </c>
      <c r="AG18" s="75"/>
      <c r="AJ18" s="76"/>
      <c r="AK18" s="77"/>
      <c r="AL18" s="78"/>
    </row>
    <row r="19" spans="1:38" ht="25.5" customHeight="1">
      <c r="A19" s="467"/>
      <c r="B19" s="67"/>
      <c r="C19" s="469"/>
      <c r="D19" s="471"/>
      <c r="E19" s="462"/>
      <c r="F19" s="481" t="e">
        <f>VLOOKUP(B19,'[2]男Ｓ女Ｓリスト'!$B$3:$H$45,5)&amp;" "&amp;"１"</f>
        <v>#N/A</v>
      </c>
      <c r="G19" s="465"/>
      <c r="H19" s="481"/>
      <c r="I19" s="472"/>
      <c r="J19" s="457" t="s">
        <v>229</v>
      </c>
      <c r="K19" s="72"/>
      <c r="L19" s="85"/>
      <c r="M19" s="203"/>
      <c r="N19" s="203"/>
      <c r="O19" s="165"/>
      <c r="P19" s="82"/>
      <c r="Q19" s="82"/>
      <c r="R19" s="150"/>
      <c r="S19" s="82"/>
      <c r="T19" s="87"/>
      <c r="U19" s="459" t="s">
        <v>242</v>
      </c>
      <c r="V19" s="469"/>
      <c r="W19" s="469"/>
      <c r="X19" s="462"/>
      <c r="Y19" s="463"/>
      <c r="Z19" s="465"/>
      <c r="AA19" s="463"/>
      <c r="AB19" s="462"/>
      <c r="AC19" s="110"/>
      <c r="AD19" s="467"/>
      <c r="AG19" s="75"/>
      <c r="AJ19" s="76"/>
      <c r="AK19" s="77"/>
      <c r="AL19" s="78"/>
    </row>
    <row r="20" spans="1:38" ht="25.5" customHeight="1">
      <c r="A20" s="467">
        <v>9</v>
      </c>
      <c r="B20" s="67">
        <v>40</v>
      </c>
      <c r="C20" s="469" t="str">
        <f>VLOOKUP(B20,'シングルス参加者リスト'!$L$3:$S$50,2)</f>
        <v>宮内　理瑚</v>
      </c>
      <c r="D20" s="471" t="str">
        <f>VLOOKUP(B20,'シングルス参加者リスト'!$L$3:$S$50,3)</f>
        <v>②</v>
      </c>
      <c r="E20" s="462" t="s">
        <v>1</v>
      </c>
      <c r="F20" s="481" t="str">
        <f>VLOOKUP(B20,'シングルス参加者リスト'!$L$3:$S$50,6)</f>
        <v>中国</v>
      </c>
      <c r="G20" s="465" t="s">
        <v>2</v>
      </c>
      <c r="H20" s="524" t="str">
        <f>VLOOKUP(B20,'シングルス参加者リスト'!$L$3:$S$50,8)</f>
        <v>開星</v>
      </c>
      <c r="I20" s="472" t="s">
        <v>3</v>
      </c>
      <c r="J20" s="458"/>
      <c r="K20" s="81"/>
      <c r="L20" s="79"/>
      <c r="M20" s="203"/>
      <c r="N20" s="203"/>
      <c r="O20" s="165"/>
      <c r="P20" s="82"/>
      <c r="Q20" s="82"/>
      <c r="R20" s="150"/>
      <c r="S20" s="82"/>
      <c r="T20" s="72"/>
      <c r="U20" s="460"/>
      <c r="V20" s="469" t="str">
        <f>VLOOKUP(AE20,'シングルス参加者リスト'!$L$3:$S$50,2)</f>
        <v>渡邊早和子</v>
      </c>
      <c r="W20" s="469" t="str">
        <f>VLOOKUP(AE20,'シングルス参加者リスト'!$L$3:$S$50,3)</f>
        <v>①</v>
      </c>
      <c r="X20" s="462" t="s">
        <v>1</v>
      </c>
      <c r="Y20" s="463" t="str">
        <f>VLOOKUP(AE20,'シングルス参加者リスト'!$L$3:$S$50,6)</f>
        <v>四国</v>
      </c>
      <c r="Z20" s="465" t="s">
        <v>2</v>
      </c>
      <c r="AA20" s="463" t="str">
        <f>VLOOKUP(AE20,'シングルス参加者リスト'!$L$3:$S$50,8)</f>
        <v>新田</v>
      </c>
      <c r="AB20" s="462" t="s">
        <v>14</v>
      </c>
      <c r="AC20" s="110"/>
      <c r="AD20" s="467">
        <v>33</v>
      </c>
      <c r="AE20" s="51">
        <v>41</v>
      </c>
      <c r="AG20" s="75"/>
      <c r="AJ20" s="76"/>
      <c r="AK20" s="77"/>
      <c r="AL20" s="78"/>
    </row>
    <row r="21" spans="1:38" ht="25.5" customHeight="1">
      <c r="A21" s="467"/>
      <c r="B21" s="67"/>
      <c r="C21" s="469"/>
      <c r="D21" s="471"/>
      <c r="E21" s="462"/>
      <c r="F21" s="481" t="e">
        <f>VLOOKUP(B21,'[2]男Ｓ女Ｓリスト'!$B$3:$H$45,5)&amp;" "&amp;"１"</f>
        <v>#N/A</v>
      </c>
      <c r="G21" s="465"/>
      <c r="H21" s="481"/>
      <c r="I21" s="472"/>
      <c r="J21" s="155"/>
      <c r="K21" s="73"/>
      <c r="L21" s="454" t="s">
        <v>286</v>
      </c>
      <c r="M21" s="149"/>
      <c r="N21" s="122"/>
      <c r="O21" s="73"/>
      <c r="P21" s="116"/>
      <c r="Q21" s="116"/>
      <c r="R21" s="118"/>
      <c r="S21" s="453" t="s">
        <v>293</v>
      </c>
      <c r="T21" s="155"/>
      <c r="U21" s="155"/>
      <c r="V21" s="469"/>
      <c r="W21" s="469"/>
      <c r="X21" s="462"/>
      <c r="Y21" s="463"/>
      <c r="Z21" s="465"/>
      <c r="AA21" s="463"/>
      <c r="AB21" s="462"/>
      <c r="AC21" s="110"/>
      <c r="AD21" s="467"/>
      <c r="AG21" s="75"/>
      <c r="AJ21" s="76"/>
      <c r="AK21" s="77"/>
      <c r="AL21" s="78"/>
    </row>
    <row r="22" spans="1:38" ht="25.5" customHeight="1">
      <c r="A22" s="467">
        <v>10</v>
      </c>
      <c r="B22" s="67">
        <v>46</v>
      </c>
      <c r="C22" s="469" t="str">
        <f>VLOOKUP(B22,'シングルス参加者リスト'!$L$3:$S$50,2)</f>
        <v>牛尾　成美</v>
      </c>
      <c r="D22" s="471" t="str">
        <f>VLOOKUP(B22,'シングルス参加者リスト'!$L$3:$S$50,3)</f>
        <v>①</v>
      </c>
      <c r="E22" s="462" t="s">
        <v>1</v>
      </c>
      <c r="F22" s="481" t="str">
        <f>VLOOKUP(B22,'シングルス参加者リスト'!$L$3:$S$50,6)</f>
        <v>九州</v>
      </c>
      <c r="G22" s="465" t="s">
        <v>2</v>
      </c>
      <c r="H22" s="524" t="str">
        <f>VLOOKUP(B22,'シングルス参加者リスト'!$L$3:$S$50,8)</f>
        <v>九州文化学園</v>
      </c>
      <c r="I22" s="472" t="s">
        <v>3</v>
      </c>
      <c r="J22" s="155"/>
      <c r="K22" s="73"/>
      <c r="L22" s="454"/>
      <c r="M22" s="73"/>
      <c r="N22" s="122"/>
      <c r="O22" s="73"/>
      <c r="P22" s="116"/>
      <c r="Q22" s="116"/>
      <c r="R22" s="73"/>
      <c r="S22" s="453"/>
      <c r="T22" s="155"/>
      <c r="U22" s="202"/>
      <c r="V22" s="469" t="str">
        <f>VLOOKUP(AE22,'シングルス参加者リスト'!$L$3:$S$50,2)</f>
        <v>大津あかり</v>
      </c>
      <c r="W22" s="469" t="str">
        <f>VLOOKUP(AE22,'シングルス参加者リスト'!$L$3:$S$50,3)</f>
        <v>②</v>
      </c>
      <c r="X22" s="462" t="s">
        <v>1</v>
      </c>
      <c r="Y22" s="463" t="str">
        <f>VLOOKUP(AE22,'シングルス参加者リスト'!$L$3:$S$50,6)</f>
        <v>九州</v>
      </c>
      <c r="Z22" s="465" t="s">
        <v>2</v>
      </c>
      <c r="AA22" s="463" t="str">
        <f>VLOOKUP(AE22,'シングルス参加者リスト'!$L$3:$S$50,8)</f>
        <v>鳳凰</v>
      </c>
      <c r="AB22" s="462" t="s">
        <v>14</v>
      </c>
      <c r="AC22" s="110"/>
      <c r="AD22" s="467">
        <v>34</v>
      </c>
      <c r="AE22" s="51">
        <v>44</v>
      </c>
      <c r="AG22" s="75"/>
      <c r="AJ22" s="76"/>
      <c r="AK22" s="77"/>
      <c r="AL22" s="78"/>
    </row>
    <row r="23" spans="1:38" ht="25.5" customHeight="1">
      <c r="A23" s="467"/>
      <c r="B23" s="67"/>
      <c r="C23" s="469"/>
      <c r="D23" s="471"/>
      <c r="E23" s="462"/>
      <c r="F23" s="481" t="e">
        <f>VLOOKUP(B23,'[2]男Ｓ女Ｓリスト'!$B$3:$H$45,5)&amp;" "&amp;"１"</f>
        <v>#N/A</v>
      </c>
      <c r="G23" s="465"/>
      <c r="H23" s="481"/>
      <c r="I23" s="472"/>
      <c r="J23" s="457" t="s">
        <v>230</v>
      </c>
      <c r="K23" s="202"/>
      <c r="L23" s="122"/>
      <c r="M23" s="73"/>
      <c r="N23" s="122"/>
      <c r="O23" s="73"/>
      <c r="P23" s="116"/>
      <c r="Q23" s="116"/>
      <c r="R23" s="73"/>
      <c r="S23" s="116"/>
      <c r="T23" s="151"/>
      <c r="U23" s="459" t="s">
        <v>244</v>
      </c>
      <c r="V23" s="469"/>
      <c r="W23" s="469"/>
      <c r="X23" s="462"/>
      <c r="Y23" s="463"/>
      <c r="Z23" s="465"/>
      <c r="AA23" s="463"/>
      <c r="AB23" s="462"/>
      <c r="AC23" s="110"/>
      <c r="AD23" s="467"/>
      <c r="AG23" s="75"/>
      <c r="AJ23" s="76"/>
      <c r="AK23" s="77"/>
      <c r="AL23" s="78"/>
    </row>
    <row r="24" spans="1:38" ht="25.5" customHeight="1">
      <c r="A24" s="467">
        <v>11</v>
      </c>
      <c r="B24" s="67">
        <v>18</v>
      </c>
      <c r="C24" s="469" t="str">
        <f>VLOOKUP(B24,'シングルス参加者リスト'!$L$3:$S$50,2)</f>
        <v>肝付　のの</v>
      </c>
      <c r="D24" s="471" t="str">
        <f>VLOOKUP(B24,'シングルス参加者リスト'!$L$3:$S$50,3)</f>
        <v>①</v>
      </c>
      <c r="E24" s="462" t="s">
        <v>1</v>
      </c>
      <c r="F24" s="481" t="str">
        <f>VLOOKUP(B24,'シングルス参加者リスト'!$L$3:$S$50,6)</f>
        <v>東京</v>
      </c>
      <c r="G24" s="465" t="s">
        <v>2</v>
      </c>
      <c r="H24" s="524" t="str">
        <f>VLOOKUP(B24,'シングルス参加者リスト'!$L$3:$S$50,8)</f>
        <v>成蹊</v>
      </c>
      <c r="I24" s="472" t="s">
        <v>3</v>
      </c>
      <c r="J24" s="458"/>
      <c r="K24" s="155"/>
      <c r="L24" s="152"/>
      <c r="M24" s="73"/>
      <c r="N24" s="122"/>
      <c r="O24" s="73"/>
      <c r="P24" s="116"/>
      <c r="Q24" s="116"/>
      <c r="R24" s="73"/>
      <c r="S24" s="116"/>
      <c r="T24" s="204"/>
      <c r="U24" s="460"/>
      <c r="V24" s="469" t="str">
        <f>VLOOKUP(AE24,'シングルス参加者リスト'!$L$3:$S$50,2)</f>
        <v>羽柴　瑠夏</v>
      </c>
      <c r="W24" s="469" t="str">
        <f>VLOOKUP(AE24,'シングルス参加者リスト'!$L$3:$S$50,3)</f>
        <v>②</v>
      </c>
      <c r="X24" s="462" t="s">
        <v>1</v>
      </c>
      <c r="Y24" s="463" t="str">
        <f>VLOOKUP(AE24,'シングルス参加者リスト'!$L$3:$S$50,6)</f>
        <v>関東</v>
      </c>
      <c r="Z24" s="465" t="s">
        <v>2</v>
      </c>
      <c r="AA24" s="463" t="str">
        <f>VLOOKUP(AE24,'シングルス参加者リスト'!$L$3:$S$50,8)</f>
        <v>東洋大牛久</v>
      </c>
      <c r="AB24" s="462" t="s">
        <v>14</v>
      </c>
      <c r="AC24" s="110"/>
      <c r="AD24" s="467">
        <v>35</v>
      </c>
      <c r="AE24" s="51">
        <v>8</v>
      </c>
      <c r="AG24" s="75"/>
      <c r="AJ24" s="76"/>
      <c r="AK24" s="77"/>
      <c r="AL24" s="78"/>
    </row>
    <row r="25" spans="1:38" ht="25.5" customHeight="1">
      <c r="A25" s="467"/>
      <c r="B25" s="67"/>
      <c r="C25" s="469"/>
      <c r="D25" s="471"/>
      <c r="E25" s="462"/>
      <c r="F25" s="481" t="e">
        <f>VLOOKUP(B25,'[2]男Ｓ女Ｓリスト'!$B$3:$H$45,5)&amp;" "&amp;"１"</f>
        <v>#N/A</v>
      </c>
      <c r="G25" s="465"/>
      <c r="H25" s="481"/>
      <c r="I25" s="472"/>
      <c r="J25" s="155"/>
      <c r="K25" s="73" t="s">
        <v>258</v>
      </c>
      <c r="L25" s="153"/>
      <c r="M25" s="73"/>
      <c r="N25" s="122"/>
      <c r="O25" s="73"/>
      <c r="P25" s="116"/>
      <c r="Q25" s="116"/>
      <c r="R25" s="73"/>
      <c r="S25" s="118"/>
      <c r="T25" s="116" t="s">
        <v>274</v>
      </c>
      <c r="U25" s="155"/>
      <c r="V25" s="469"/>
      <c r="W25" s="469"/>
      <c r="X25" s="462"/>
      <c r="Y25" s="463"/>
      <c r="Z25" s="465"/>
      <c r="AA25" s="463"/>
      <c r="AB25" s="462"/>
      <c r="AC25" s="110"/>
      <c r="AD25" s="467"/>
      <c r="AG25" s="75"/>
      <c r="AJ25" s="76"/>
      <c r="AK25" s="77"/>
      <c r="AL25" s="78"/>
    </row>
    <row r="26" spans="1:38" ht="25.5" customHeight="1">
      <c r="A26" s="467">
        <v>12</v>
      </c>
      <c r="B26" s="67">
        <v>35</v>
      </c>
      <c r="C26" s="470" t="str">
        <f>VLOOKUP(B26,'シングルス参加者リスト'!$L$3:$S$65,2)</f>
        <v>西田賀杏央</v>
      </c>
      <c r="D26" s="471" t="str">
        <f>VLOOKUP(B26,'シングルス参加者リスト'!$L$3:$S$65,3)</f>
        <v>①</v>
      </c>
      <c r="E26" s="462" t="s">
        <v>1</v>
      </c>
      <c r="F26" s="482" t="str">
        <f>VLOOKUP(B26,'シングルス参加者リスト'!$L$3:$S$65,6)&amp;"３"</f>
        <v>近畿３</v>
      </c>
      <c r="G26" s="465" t="s">
        <v>2</v>
      </c>
      <c r="H26" s="488" t="str">
        <f>VLOOKUP(B26,'シングルス参加者リスト'!$L$3:$S$65,8)</f>
        <v>大商学園</v>
      </c>
      <c r="I26" s="472" t="s">
        <v>3</v>
      </c>
      <c r="J26" s="202"/>
      <c r="K26" s="71"/>
      <c r="L26" s="116"/>
      <c r="M26" s="73"/>
      <c r="N26" s="122"/>
      <c r="O26" s="73"/>
      <c r="P26" s="116"/>
      <c r="Q26" s="116"/>
      <c r="R26" s="73"/>
      <c r="S26" s="73"/>
      <c r="T26" s="118"/>
      <c r="U26" s="202"/>
      <c r="V26" s="470" t="str">
        <f>VLOOKUP(AE26,'シングルス参加者リスト'!$L$3:$S$65,2)</f>
        <v>伊藤　日和</v>
      </c>
      <c r="W26" s="469" t="str">
        <f>VLOOKUP(AE26,'シングルス参加者リスト'!$L$3:$S$65,3)</f>
        <v>②</v>
      </c>
      <c r="X26" s="462" t="s">
        <v>1</v>
      </c>
      <c r="Y26" s="466" t="str">
        <f>VLOOKUP(AE26,'シングルス参加者リスト'!$L$3:$S$65,6)&amp;"１"</f>
        <v>東海１</v>
      </c>
      <c r="Z26" s="465" t="s">
        <v>2</v>
      </c>
      <c r="AA26" s="466" t="str">
        <f>VLOOKUP(AE26,'シングルス参加者リスト'!$L$3:$S$65,8)</f>
        <v>椙山女学園</v>
      </c>
      <c r="AB26" s="462" t="s">
        <v>14</v>
      </c>
      <c r="AC26" s="110"/>
      <c r="AD26" s="467">
        <v>36</v>
      </c>
      <c r="AE26" s="51">
        <v>22</v>
      </c>
      <c r="AG26" s="75"/>
      <c r="AJ26" s="76"/>
      <c r="AK26" s="77"/>
      <c r="AL26" s="78"/>
    </row>
    <row r="27" spans="1:38" ht="25.5" customHeight="1">
      <c r="A27" s="467"/>
      <c r="B27" s="67"/>
      <c r="C27" s="470"/>
      <c r="D27" s="471"/>
      <c r="E27" s="462"/>
      <c r="F27" s="482" t="e">
        <f>VLOOKUP(B27,'[2]男Ｓ女Ｓリスト'!$B$3:$H$45,5)&amp;" "&amp;"１"</f>
        <v>#N/A</v>
      </c>
      <c r="G27" s="465"/>
      <c r="H27" s="482"/>
      <c r="I27" s="472"/>
      <c r="J27" s="73"/>
      <c r="K27" s="73"/>
      <c r="L27" s="155"/>
      <c r="M27" s="73"/>
      <c r="N27" s="454" t="s">
        <v>308</v>
      </c>
      <c r="O27" s="118"/>
      <c r="P27" s="153"/>
      <c r="Q27" s="453" t="s">
        <v>310</v>
      </c>
      <c r="R27" s="73"/>
      <c r="S27" s="155"/>
      <c r="T27" s="73"/>
      <c r="U27" s="73"/>
      <c r="V27" s="470"/>
      <c r="W27" s="469"/>
      <c r="X27" s="462"/>
      <c r="Y27" s="466" t="e">
        <f>VLOOKUP(AE27,'[2]男Ｓ女Ｓリスト'!$B$3:$H$45,5)&amp;" "&amp;"１"</f>
        <v>#N/A</v>
      </c>
      <c r="Z27" s="465"/>
      <c r="AA27" s="466"/>
      <c r="AB27" s="462"/>
      <c r="AC27" s="110"/>
      <c r="AD27" s="467"/>
      <c r="AG27" s="75"/>
      <c r="AJ27" s="76"/>
      <c r="AK27" s="77"/>
      <c r="AL27" s="78"/>
    </row>
    <row r="28" spans="1:38" ht="25.5" customHeight="1">
      <c r="A28" s="467">
        <v>13</v>
      </c>
      <c r="B28" s="67">
        <v>24</v>
      </c>
      <c r="C28" s="470" t="str">
        <f>VLOOKUP(B28,'シングルス参加者リスト'!$L$3:$S$65,2)</f>
        <v>入内嶋七菜</v>
      </c>
      <c r="D28" s="471" t="str">
        <f>VLOOKUP(B28,'シングルス参加者リスト'!$L$3:$S$65,3)</f>
        <v>②</v>
      </c>
      <c r="E28" s="462" t="s">
        <v>1</v>
      </c>
      <c r="F28" s="482" t="str">
        <f>VLOOKUP(B28,'シングルス参加者リスト'!$L$3:$S$65,6)&amp;"１"</f>
        <v>北信越１</v>
      </c>
      <c r="G28" s="465" t="s">
        <v>2</v>
      </c>
      <c r="H28" s="488" t="str">
        <f>VLOOKUP(B28,'シングルス参加者リスト'!$L$3:$S$65,8)</f>
        <v>仁愛女子</v>
      </c>
      <c r="I28" s="472" t="s">
        <v>3</v>
      </c>
      <c r="J28" s="71"/>
      <c r="K28" s="71"/>
      <c r="L28" s="155"/>
      <c r="M28" s="73"/>
      <c r="N28" s="454"/>
      <c r="O28" s="73"/>
      <c r="P28" s="73"/>
      <c r="Q28" s="453"/>
      <c r="R28" s="73"/>
      <c r="S28" s="155"/>
      <c r="T28" s="71"/>
      <c r="U28" s="71"/>
      <c r="V28" s="470" t="str">
        <f>VLOOKUP(AE28,'シングルス参加者リスト'!$L$3:$S$50,2)</f>
        <v>黒須万里奈</v>
      </c>
      <c r="W28" s="469" t="str">
        <f>VLOOKUP(AE28,'シングルス参加者リスト'!$L$3:$S$50,3)</f>
        <v>②</v>
      </c>
      <c r="X28" s="462" t="s">
        <v>1</v>
      </c>
      <c r="Y28" s="466" t="str">
        <f>VLOOKUP(AE28,'シングルス参加者リスト'!$L$3:$S$50,6)&amp;"３"</f>
        <v>関東３</v>
      </c>
      <c r="Z28" s="465" t="s">
        <v>2</v>
      </c>
      <c r="AA28" s="466" t="str">
        <f>VLOOKUP(AE28,'シングルス参加者リスト'!$L$3:$S$50,8)</f>
        <v>山村学園</v>
      </c>
      <c r="AB28" s="462" t="s">
        <v>14</v>
      </c>
      <c r="AC28" s="110"/>
      <c r="AD28" s="467">
        <v>37</v>
      </c>
      <c r="AE28" s="51">
        <v>11</v>
      </c>
      <c r="AG28" s="75"/>
      <c r="AJ28" s="76"/>
      <c r="AK28" s="77"/>
      <c r="AL28" s="78"/>
    </row>
    <row r="29" spans="1:38" ht="25.5" customHeight="1">
      <c r="A29" s="467"/>
      <c r="B29" s="67"/>
      <c r="C29" s="470"/>
      <c r="D29" s="471"/>
      <c r="E29" s="462"/>
      <c r="F29" s="482" t="e">
        <f>VLOOKUP(B29,'[2]男Ｓ女Ｓリスト'!$B$3:$H$45,5)&amp;" "&amp;"１"</f>
        <v>#N/A</v>
      </c>
      <c r="G29" s="465"/>
      <c r="H29" s="482"/>
      <c r="I29" s="472"/>
      <c r="J29" s="155"/>
      <c r="K29" s="154"/>
      <c r="L29" s="73"/>
      <c r="M29" s="73"/>
      <c r="N29" s="122"/>
      <c r="O29" s="73"/>
      <c r="P29" s="73"/>
      <c r="Q29" s="116"/>
      <c r="R29" s="73"/>
      <c r="S29" s="73"/>
      <c r="T29" s="185"/>
      <c r="U29" s="155"/>
      <c r="V29" s="470"/>
      <c r="W29" s="469"/>
      <c r="X29" s="462"/>
      <c r="Y29" s="466"/>
      <c r="Z29" s="465"/>
      <c r="AA29" s="466"/>
      <c r="AB29" s="462"/>
      <c r="AC29" s="110"/>
      <c r="AD29" s="467"/>
      <c r="AG29" s="75"/>
      <c r="AJ29" s="76"/>
      <c r="AK29" s="77"/>
      <c r="AL29" s="78"/>
    </row>
    <row r="30" spans="1:38" ht="25.5" customHeight="1">
      <c r="A30" s="467">
        <v>14</v>
      </c>
      <c r="B30" s="67">
        <v>12</v>
      </c>
      <c r="C30" s="469" t="str">
        <f>VLOOKUP(B30,'シングルス参加者リスト'!$L$3:$S$50,2)</f>
        <v>田中　彩海</v>
      </c>
      <c r="D30" s="471" t="str">
        <f>VLOOKUP(B30,'シングルス参加者リスト'!$L$3:$S$50,3)</f>
        <v>②</v>
      </c>
      <c r="E30" s="462" t="s">
        <v>1</v>
      </c>
      <c r="F30" s="481" t="str">
        <f>VLOOKUP(B30,'シングルス参加者リスト'!$L$3:$S$50,6)</f>
        <v>関東</v>
      </c>
      <c r="G30" s="465" t="s">
        <v>2</v>
      </c>
      <c r="H30" s="524" t="str">
        <f>VLOOKUP(B30,'シングルス参加者リスト'!$L$3:$S$50,8)</f>
        <v>東京学館船橋</v>
      </c>
      <c r="I30" s="472" t="s">
        <v>3</v>
      </c>
      <c r="J30" s="155"/>
      <c r="K30" s="122" t="s">
        <v>260</v>
      </c>
      <c r="L30" s="154"/>
      <c r="M30" s="73"/>
      <c r="N30" s="122"/>
      <c r="O30" s="73"/>
      <c r="P30" s="73"/>
      <c r="Q30" s="116"/>
      <c r="R30" s="73"/>
      <c r="S30" s="185"/>
      <c r="T30" s="116" t="s">
        <v>276</v>
      </c>
      <c r="U30" s="202"/>
      <c r="V30" s="469" t="str">
        <f>VLOOKUP(AE30,'シングルス参加者リスト'!$L$3:$S$50,2)</f>
        <v>梶田　珠詩</v>
      </c>
      <c r="W30" s="469" t="str">
        <f>VLOOKUP(AE30,'シングルス参加者リスト'!$L$3:$S$50,3)</f>
        <v>②</v>
      </c>
      <c r="X30" s="462" t="s">
        <v>1</v>
      </c>
      <c r="Y30" s="463" t="str">
        <f>VLOOKUP(AE30,'シングルス参加者リスト'!$L$3:$S$50,6)</f>
        <v>北信越</v>
      </c>
      <c r="Z30" s="465" t="s">
        <v>2</v>
      </c>
      <c r="AA30" s="463" t="str">
        <f>VLOOKUP(AE30,'シングルス参加者リスト'!$L$3:$S$50,8)</f>
        <v>松商学園</v>
      </c>
      <c r="AB30" s="462" t="s">
        <v>14</v>
      </c>
      <c r="AC30" s="110"/>
      <c r="AD30" s="467">
        <v>38</v>
      </c>
      <c r="AE30" s="51">
        <v>28</v>
      </c>
      <c r="AG30" s="75"/>
      <c r="AJ30" s="76"/>
      <c r="AK30" s="77"/>
      <c r="AL30" s="78"/>
    </row>
    <row r="31" spans="1:38" ht="25.5" customHeight="1">
      <c r="A31" s="467"/>
      <c r="B31" s="67"/>
      <c r="C31" s="469"/>
      <c r="D31" s="471"/>
      <c r="E31" s="462"/>
      <c r="F31" s="481" t="e">
        <f>VLOOKUP(B31,'[2]男Ｓ女Ｓリスト'!$B$3:$H$45,5)&amp;" "&amp;"１"</f>
        <v>#N/A</v>
      </c>
      <c r="G31" s="465"/>
      <c r="H31" s="481"/>
      <c r="I31" s="472"/>
      <c r="J31" s="457" t="s">
        <v>231</v>
      </c>
      <c r="K31" s="151"/>
      <c r="L31" s="122"/>
      <c r="M31" s="73"/>
      <c r="N31" s="122"/>
      <c r="O31" s="73"/>
      <c r="P31" s="73"/>
      <c r="Q31" s="116"/>
      <c r="R31" s="73"/>
      <c r="S31" s="116"/>
      <c r="T31" s="205"/>
      <c r="U31" s="459" t="s">
        <v>246</v>
      </c>
      <c r="V31" s="469"/>
      <c r="W31" s="469"/>
      <c r="X31" s="462"/>
      <c r="Y31" s="463"/>
      <c r="Z31" s="465"/>
      <c r="AA31" s="463"/>
      <c r="AB31" s="462"/>
      <c r="AC31" s="110"/>
      <c r="AD31" s="467"/>
      <c r="AG31" s="75"/>
      <c r="AJ31" s="76"/>
      <c r="AK31" s="77"/>
      <c r="AL31" s="78"/>
    </row>
    <row r="32" spans="1:38" ht="25.5" customHeight="1">
      <c r="A32" s="467">
        <v>15</v>
      </c>
      <c r="B32" s="67">
        <v>33</v>
      </c>
      <c r="C32" s="469" t="str">
        <f>VLOOKUP(B32,'シングルス参加者リスト'!$L$3:$S$50,2)</f>
        <v>古賀　麻尋</v>
      </c>
      <c r="D32" s="471" t="str">
        <f>VLOOKUP(B32,'シングルス参加者リスト'!$L$3:$S$50,3)</f>
        <v>①</v>
      </c>
      <c r="E32" s="462" t="s">
        <v>1</v>
      </c>
      <c r="F32" s="481" t="str">
        <f>VLOOKUP(B32,'シングルス参加者リスト'!$L$3:$S$50,6)</f>
        <v>近畿</v>
      </c>
      <c r="G32" s="465" t="s">
        <v>2</v>
      </c>
      <c r="H32" s="524" t="str">
        <f>VLOOKUP(B32,'シングルス参加者リスト'!$L$3:$S$50,8)</f>
        <v>相生学院</v>
      </c>
      <c r="I32" s="472" t="s">
        <v>3</v>
      </c>
      <c r="J32" s="458"/>
      <c r="K32" s="155"/>
      <c r="L32" s="122"/>
      <c r="M32" s="73"/>
      <c r="N32" s="122"/>
      <c r="O32" s="73"/>
      <c r="P32" s="73"/>
      <c r="Q32" s="116"/>
      <c r="R32" s="73"/>
      <c r="S32" s="116"/>
      <c r="T32" s="155"/>
      <c r="U32" s="460"/>
      <c r="V32" s="469" t="str">
        <f>VLOOKUP(AE32,'シングルス参加者リスト'!$L$3:$S$50,2)</f>
        <v>寒河江ひより</v>
      </c>
      <c r="W32" s="469" t="str">
        <f>VLOOKUP(AE32,'シングルス参加者リスト'!$L$3:$S$50,3)</f>
        <v>①</v>
      </c>
      <c r="X32" s="462" t="s">
        <v>1</v>
      </c>
      <c r="Y32" s="463" t="str">
        <f>VLOOKUP(AE32,'シングルス参加者リスト'!$L$3:$S$50,6)</f>
        <v>東北</v>
      </c>
      <c r="Z32" s="465" t="s">
        <v>2</v>
      </c>
      <c r="AA32" s="463" t="str">
        <f>VLOOKUP(AE32,'シングルス参加者リスト'!$L$3:$S$50,8)</f>
        <v>日大山形</v>
      </c>
      <c r="AB32" s="462" t="s">
        <v>14</v>
      </c>
      <c r="AC32" s="110"/>
      <c r="AD32" s="467">
        <v>39</v>
      </c>
      <c r="AE32" s="51">
        <v>3</v>
      </c>
      <c r="AG32" s="75"/>
      <c r="AJ32" s="76"/>
      <c r="AK32" s="77"/>
      <c r="AL32" s="78"/>
    </row>
    <row r="33" spans="1:38" ht="25.5" customHeight="1">
      <c r="A33" s="467"/>
      <c r="B33" s="67"/>
      <c r="C33" s="469"/>
      <c r="D33" s="471"/>
      <c r="E33" s="462"/>
      <c r="F33" s="481" t="e">
        <f>VLOOKUP(B33,'[2]男Ｓ女Ｓリスト'!$B$3:$H$45,5)&amp;" "&amp;"１"</f>
        <v>#N/A</v>
      </c>
      <c r="G33" s="465"/>
      <c r="H33" s="481"/>
      <c r="I33" s="472"/>
      <c r="J33" s="155"/>
      <c r="K33" s="155"/>
      <c r="L33" s="454" t="s">
        <v>288</v>
      </c>
      <c r="M33" s="73"/>
      <c r="N33" s="122"/>
      <c r="O33" s="73"/>
      <c r="P33" s="73"/>
      <c r="Q33" s="116"/>
      <c r="R33" s="73"/>
      <c r="S33" s="453" t="s">
        <v>296</v>
      </c>
      <c r="T33" s="155"/>
      <c r="U33" s="155"/>
      <c r="V33" s="469"/>
      <c r="W33" s="469"/>
      <c r="X33" s="462"/>
      <c r="Y33" s="463"/>
      <c r="Z33" s="465"/>
      <c r="AA33" s="463"/>
      <c r="AB33" s="462"/>
      <c r="AC33" s="110"/>
      <c r="AD33" s="467"/>
      <c r="AG33" s="75"/>
      <c r="AJ33" s="76"/>
      <c r="AK33" s="77"/>
      <c r="AL33" s="78"/>
    </row>
    <row r="34" spans="1:38" ht="25.5" customHeight="1">
      <c r="A34" s="467">
        <v>16</v>
      </c>
      <c r="B34" s="67">
        <v>23</v>
      </c>
      <c r="C34" s="469" t="str">
        <f>VLOOKUP(B34,'シングルス参加者リスト'!$L$3:$S$50,2)</f>
        <v>蛸井　涼華</v>
      </c>
      <c r="D34" s="471" t="str">
        <f>VLOOKUP(B34,'シングルス参加者リスト'!$L$3:$S$50,3)</f>
        <v>②</v>
      </c>
      <c r="E34" s="462" t="s">
        <v>1</v>
      </c>
      <c r="F34" s="481" t="str">
        <f>VLOOKUP(B34,'シングルス参加者リスト'!$L$3:$S$50,6)</f>
        <v>東海</v>
      </c>
      <c r="G34" s="465" t="s">
        <v>2</v>
      </c>
      <c r="H34" s="524" t="str">
        <f>VLOOKUP(B34,'シングルス参加者リスト'!$L$3:$S$50,8)</f>
        <v>帝京大学可児</v>
      </c>
      <c r="I34" s="472" t="s">
        <v>3</v>
      </c>
      <c r="J34" s="202"/>
      <c r="K34" s="155"/>
      <c r="L34" s="454"/>
      <c r="M34" s="154"/>
      <c r="N34" s="122"/>
      <c r="O34" s="73"/>
      <c r="P34" s="73"/>
      <c r="Q34" s="116"/>
      <c r="R34" s="185"/>
      <c r="S34" s="453"/>
      <c r="T34" s="155"/>
      <c r="U34" s="202"/>
      <c r="V34" s="469" t="str">
        <f>VLOOKUP(AE34,'シングルス参加者リスト'!$L$3:$S$50,2)</f>
        <v>稲葉あす果</v>
      </c>
      <c r="W34" s="469" t="str">
        <f>VLOOKUP(AE34,'シングルス参加者リスト'!$L$3:$S$50,3)</f>
        <v>②</v>
      </c>
      <c r="X34" s="462" t="s">
        <v>1</v>
      </c>
      <c r="Y34" s="463" t="str">
        <f>VLOOKUP(AE34,'シングルス参加者リスト'!$L$3:$S$50,6)</f>
        <v>中国</v>
      </c>
      <c r="Z34" s="465" t="s">
        <v>2</v>
      </c>
      <c r="AA34" s="463" t="str">
        <f>VLOOKUP(AE34,'シングルス参加者リスト'!$L$3:$S$50,8)</f>
        <v>野田学園</v>
      </c>
      <c r="AB34" s="462" t="s">
        <v>14</v>
      </c>
      <c r="AC34" s="110"/>
      <c r="AD34" s="467">
        <v>40</v>
      </c>
      <c r="AE34" s="51">
        <v>39</v>
      </c>
      <c r="AG34" s="75"/>
      <c r="AJ34" s="76"/>
      <c r="AK34" s="77"/>
      <c r="AL34" s="78"/>
    </row>
    <row r="35" spans="1:38" ht="25.5" customHeight="1">
      <c r="A35" s="467"/>
      <c r="B35" s="67"/>
      <c r="C35" s="469"/>
      <c r="D35" s="471"/>
      <c r="E35" s="462"/>
      <c r="F35" s="481" t="e">
        <f>VLOOKUP(B35,'[2]男Ｓ女Ｓリスト'!$B$3:$H$45,5)&amp;" "&amp;"１"</f>
        <v>#N/A</v>
      </c>
      <c r="G35" s="465"/>
      <c r="H35" s="481"/>
      <c r="I35" s="472"/>
      <c r="J35" s="457" t="s">
        <v>233</v>
      </c>
      <c r="K35" s="73"/>
      <c r="L35" s="122"/>
      <c r="M35" s="122"/>
      <c r="N35" s="122"/>
      <c r="O35" s="73"/>
      <c r="P35" s="73"/>
      <c r="Q35" s="116"/>
      <c r="R35" s="116"/>
      <c r="S35" s="116"/>
      <c r="T35" s="149"/>
      <c r="U35" s="459" t="s">
        <v>248</v>
      </c>
      <c r="V35" s="469"/>
      <c r="W35" s="469"/>
      <c r="X35" s="462"/>
      <c r="Y35" s="463"/>
      <c r="Z35" s="465"/>
      <c r="AA35" s="463"/>
      <c r="AB35" s="462"/>
      <c r="AC35" s="110"/>
      <c r="AD35" s="467"/>
      <c r="AG35" s="75"/>
      <c r="AJ35" s="76"/>
      <c r="AK35" s="77"/>
      <c r="AL35" s="78"/>
    </row>
    <row r="36" spans="1:38" ht="25.5" customHeight="1">
      <c r="A36" s="467">
        <v>17</v>
      </c>
      <c r="B36" s="67">
        <v>5</v>
      </c>
      <c r="C36" s="469" t="str">
        <f>VLOOKUP(B36,'シングルス参加者リスト'!$L$3:$S$50,2)</f>
        <v>菊地　満優</v>
      </c>
      <c r="D36" s="471" t="str">
        <f>VLOOKUP(B36,'シングルス参加者リスト'!$L$3:$S$50,3)</f>
        <v>②</v>
      </c>
      <c r="E36" s="462" t="s">
        <v>1</v>
      </c>
      <c r="F36" s="481" t="str">
        <f>VLOOKUP(B36,'シングルス参加者リスト'!$L$3:$S$50,6)</f>
        <v>東北</v>
      </c>
      <c r="G36" s="465" t="s">
        <v>2</v>
      </c>
      <c r="H36" s="524" t="str">
        <f>VLOOKUP(B36,'シングルス参加者リスト'!$L$3:$S$50,8)</f>
        <v>日大山形</v>
      </c>
      <c r="I36" s="472" t="s">
        <v>3</v>
      </c>
      <c r="J36" s="458"/>
      <c r="K36" s="154"/>
      <c r="L36" s="122"/>
      <c r="M36" s="122"/>
      <c r="N36" s="122"/>
      <c r="O36" s="73"/>
      <c r="P36" s="73"/>
      <c r="Q36" s="116"/>
      <c r="R36" s="116"/>
      <c r="S36" s="116"/>
      <c r="T36" s="185"/>
      <c r="U36" s="460"/>
      <c r="V36" s="469" t="str">
        <f>VLOOKUP(AE36,'シングルス参加者リスト'!$L$3:$S$50,2)</f>
        <v>紫加田奈々</v>
      </c>
      <c r="W36" s="469" t="str">
        <f>VLOOKUP(AE36,'シングルス参加者リスト'!$L$3:$S$50,3)</f>
        <v>②</v>
      </c>
      <c r="X36" s="462" t="s">
        <v>1</v>
      </c>
      <c r="Y36" s="463" t="str">
        <f>VLOOKUP(AE36,'シングルス参加者リスト'!$L$3:$S$50,6)</f>
        <v>東京</v>
      </c>
      <c r="Z36" s="465" t="s">
        <v>2</v>
      </c>
      <c r="AA36" s="463" t="str">
        <f>VLOOKUP(AE36,'シングルス参加者リスト'!$L$3:$S$50,8)</f>
        <v>東京</v>
      </c>
      <c r="AB36" s="462" t="s">
        <v>14</v>
      </c>
      <c r="AC36" s="110"/>
      <c r="AD36" s="467">
        <v>41</v>
      </c>
      <c r="AE36" s="51">
        <v>15</v>
      </c>
      <c r="AG36" s="75"/>
      <c r="AJ36" s="76"/>
      <c r="AK36" s="77"/>
      <c r="AL36" s="78"/>
    </row>
    <row r="37" spans="1:38" ht="25.5" customHeight="1">
      <c r="A37" s="467"/>
      <c r="B37" s="67"/>
      <c r="C37" s="469"/>
      <c r="D37" s="471"/>
      <c r="E37" s="462"/>
      <c r="F37" s="481" t="e">
        <f>VLOOKUP(B37,'[2]男Ｓ女Ｓリスト'!$B$3:$H$45,5)&amp;" "&amp;"１"</f>
        <v>#N/A</v>
      </c>
      <c r="G37" s="465"/>
      <c r="H37" s="481"/>
      <c r="I37" s="472"/>
      <c r="J37" s="73"/>
      <c r="K37" s="122" t="s">
        <v>262</v>
      </c>
      <c r="L37" s="149"/>
      <c r="M37" s="122"/>
      <c r="N37" s="122"/>
      <c r="O37" s="73"/>
      <c r="P37" s="73"/>
      <c r="Q37" s="116"/>
      <c r="R37" s="116"/>
      <c r="S37" s="118"/>
      <c r="T37" s="116" t="s">
        <v>278</v>
      </c>
      <c r="U37" s="73"/>
      <c r="V37" s="469"/>
      <c r="W37" s="469"/>
      <c r="X37" s="462"/>
      <c r="Y37" s="463"/>
      <c r="Z37" s="465"/>
      <c r="AA37" s="463"/>
      <c r="AB37" s="462"/>
      <c r="AC37" s="110"/>
      <c r="AD37" s="467"/>
      <c r="AG37" s="75"/>
      <c r="AJ37" s="76"/>
      <c r="AK37" s="77"/>
      <c r="AL37" s="78"/>
    </row>
    <row r="38" spans="1:38" ht="25.5" customHeight="1">
      <c r="A38" s="467">
        <v>18</v>
      </c>
      <c r="B38" s="67">
        <v>43</v>
      </c>
      <c r="C38" s="469" t="str">
        <f>VLOOKUP(B38,'シングルス参加者リスト'!$L$3:$S$50,2)</f>
        <v>岡崎　亜美</v>
      </c>
      <c r="D38" s="471" t="str">
        <f>VLOOKUP(B38,'シングルス参加者リスト'!$L$3:$S$50,3)</f>
        <v>②</v>
      </c>
      <c r="E38" s="462" t="s">
        <v>1</v>
      </c>
      <c r="F38" s="491" t="str">
        <f>VLOOKUP(B38,'シングルス参加者リスト'!$L$3:$S$50,6)</f>
        <v>九州</v>
      </c>
      <c r="G38" s="465" t="s">
        <v>2</v>
      </c>
      <c r="H38" s="525" t="str">
        <f>VLOOKUP(B38,'シングルス参加者リスト'!$L$3:$S$50,8)</f>
        <v>鳳凰</v>
      </c>
      <c r="I38" s="472" t="s">
        <v>3</v>
      </c>
      <c r="J38" s="71"/>
      <c r="K38" s="149"/>
      <c r="L38" s="73"/>
      <c r="M38" s="122"/>
      <c r="N38" s="122"/>
      <c r="O38" s="73"/>
      <c r="P38" s="73"/>
      <c r="Q38" s="116"/>
      <c r="R38" s="116"/>
      <c r="S38" s="73"/>
      <c r="T38" s="118"/>
      <c r="U38" s="71"/>
      <c r="V38" s="469" t="str">
        <f>VLOOKUP(AE38,'シングルス参加者リスト'!$L$3:$S$50,2)</f>
        <v>阿部　宏美</v>
      </c>
      <c r="W38" s="469" t="str">
        <f>VLOOKUP(AE38,'シングルス参加者リスト'!$L$3:$S$50,3)</f>
        <v>①</v>
      </c>
      <c r="X38" s="462" t="s">
        <v>1</v>
      </c>
      <c r="Y38" s="464" t="str">
        <f>VLOOKUP(AE38,'シングルス参加者リスト'!$L$3:$S$50,6)</f>
        <v>東海</v>
      </c>
      <c r="Z38" s="465" t="s">
        <v>2</v>
      </c>
      <c r="AA38" s="464" t="str">
        <f>VLOOKUP(AE38,'シングルス参加者リスト'!$L$3:$S$50,8)</f>
        <v>愛知啓成</v>
      </c>
      <c r="AB38" s="462" t="s">
        <v>14</v>
      </c>
      <c r="AC38" s="110"/>
      <c r="AD38" s="467">
        <v>42</v>
      </c>
      <c r="AE38" s="51">
        <v>19</v>
      </c>
      <c r="AG38" s="75"/>
      <c r="AJ38" s="76"/>
      <c r="AK38" s="77"/>
      <c r="AL38" s="78"/>
    </row>
    <row r="39" spans="1:38" ht="25.5" customHeight="1">
      <c r="A39" s="467"/>
      <c r="B39" s="67"/>
      <c r="C39" s="469"/>
      <c r="D39" s="471"/>
      <c r="E39" s="462"/>
      <c r="F39" s="491" t="e">
        <f>VLOOKUP(B39,'[2]男Ｓ女Ｓリスト'!$B$3:$H$45,5)&amp;" "&amp;"１"</f>
        <v>#N/A</v>
      </c>
      <c r="G39" s="465"/>
      <c r="H39" s="491"/>
      <c r="I39" s="472"/>
      <c r="J39" s="73"/>
      <c r="K39" s="73"/>
      <c r="L39" s="73"/>
      <c r="M39" s="454" t="s">
        <v>301</v>
      </c>
      <c r="N39" s="149"/>
      <c r="O39" s="73"/>
      <c r="P39" s="73"/>
      <c r="Q39" s="118"/>
      <c r="R39" s="453" t="s">
        <v>304</v>
      </c>
      <c r="S39" s="73"/>
      <c r="T39" s="73"/>
      <c r="U39" s="73"/>
      <c r="V39" s="469"/>
      <c r="W39" s="469"/>
      <c r="X39" s="462"/>
      <c r="Y39" s="464"/>
      <c r="Z39" s="465"/>
      <c r="AA39" s="464"/>
      <c r="AB39" s="462"/>
      <c r="AC39" s="110"/>
      <c r="AD39" s="467"/>
      <c r="AG39" s="75"/>
      <c r="AJ39" s="76"/>
      <c r="AK39" s="77"/>
      <c r="AL39" s="78"/>
    </row>
    <row r="40" spans="1:38" ht="25.5" customHeight="1">
      <c r="A40" s="467">
        <v>19</v>
      </c>
      <c r="B40" s="67">
        <v>34</v>
      </c>
      <c r="C40" s="469" t="str">
        <f>VLOOKUP(B40,'シングルス参加者リスト'!$L$3:$S$50,2)</f>
        <v>守口　蘭夢</v>
      </c>
      <c r="D40" s="471" t="str">
        <f>VLOOKUP(B40,'シングルス参加者リスト'!$L$3:$S$50,3)</f>
        <v>②</v>
      </c>
      <c r="E40" s="462" t="s">
        <v>1</v>
      </c>
      <c r="F40" s="491" t="str">
        <f>VLOOKUP(B40,'シングルス参加者リスト'!$L$3:$S$50,6)</f>
        <v>近畿</v>
      </c>
      <c r="G40" s="465" t="s">
        <v>2</v>
      </c>
      <c r="H40" s="525" t="str">
        <f>VLOOKUP(B40,'シングルス参加者リスト'!$L$3:$S$50,8)</f>
        <v>西宮甲英</v>
      </c>
      <c r="I40" s="472" t="s">
        <v>3</v>
      </c>
      <c r="J40" s="71"/>
      <c r="K40" s="71"/>
      <c r="L40" s="73"/>
      <c r="M40" s="454"/>
      <c r="N40" s="73"/>
      <c r="O40" s="73"/>
      <c r="P40" s="73"/>
      <c r="Q40" s="73"/>
      <c r="R40" s="453"/>
      <c r="S40" s="73"/>
      <c r="T40" s="71"/>
      <c r="U40" s="71"/>
      <c r="V40" s="469" t="str">
        <f>VLOOKUP(AE40,'シングルス参加者リスト'!$L$3:$S$50,2)</f>
        <v>押川　千夏</v>
      </c>
      <c r="W40" s="469" t="str">
        <f>VLOOKUP(AE40,'シングルス参加者リスト'!$L$3:$S$50,3)</f>
        <v>①</v>
      </c>
      <c r="X40" s="462" t="s">
        <v>1</v>
      </c>
      <c r="Y40" s="464" t="str">
        <f>VLOOKUP(AE40,'シングルス参加者リスト'!$L$3:$S$50,6)</f>
        <v>北信越</v>
      </c>
      <c r="Z40" s="465" t="s">
        <v>2</v>
      </c>
      <c r="AA40" s="464" t="str">
        <f>VLOOKUP(AE40,'シングルス参加者リスト'!$L$3:$S$50,8)</f>
        <v>仁愛女子</v>
      </c>
      <c r="AB40" s="462" t="s">
        <v>14</v>
      </c>
      <c r="AC40" s="110"/>
      <c r="AD40" s="467">
        <v>43</v>
      </c>
      <c r="AE40" s="51">
        <v>27</v>
      </c>
      <c r="AG40" s="75"/>
      <c r="AJ40" s="76"/>
      <c r="AK40" s="77"/>
      <c r="AL40" s="78"/>
    </row>
    <row r="41" spans="1:38" ht="25.5" customHeight="1">
      <c r="A41" s="467"/>
      <c r="B41" s="67"/>
      <c r="C41" s="469"/>
      <c r="D41" s="471"/>
      <c r="E41" s="462"/>
      <c r="F41" s="491" t="e">
        <f>VLOOKUP(B41,'[2]男Ｓ女Ｓリスト'!$B$3:$H$45,5)&amp;" "&amp;"１"</f>
        <v>#N/A</v>
      </c>
      <c r="G41" s="465"/>
      <c r="H41" s="491"/>
      <c r="I41" s="472"/>
      <c r="J41" s="73"/>
      <c r="K41" s="154"/>
      <c r="L41" s="73"/>
      <c r="M41" s="122"/>
      <c r="N41" s="73"/>
      <c r="O41" s="73"/>
      <c r="P41" s="73"/>
      <c r="Q41" s="73"/>
      <c r="R41" s="116"/>
      <c r="S41" s="73"/>
      <c r="T41" s="185"/>
      <c r="U41" s="73"/>
      <c r="V41" s="469"/>
      <c r="W41" s="469"/>
      <c r="X41" s="462"/>
      <c r="Y41" s="464"/>
      <c r="Z41" s="465"/>
      <c r="AA41" s="464"/>
      <c r="AB41" s="462"/>
      <c r="AC41" s="110"/>
      <c r="AD41" s="467"/>
      <c r="AG41" s="75"/>
      <c r="AJ41" s="76"/>
      <c r="AK41" s="77"/>
      <c r="AL41" s="78"/>
    </row>
    <row r="42" spans="1:38" ht="25.5" customHeight="1">
      <c r="A42" s="467">
        <v>20</v>
      </c>
      <c r="B42" s="67">
        <v>16</v>
      </c>
      <c r="C42" s="469" t="str">
        <f>VLOOKUP(B42,'シングルス参加者リスト'!$L$3:$S$50,2)</f>
        <v>菊嶋梨香子</v>
      </c>
      <c r="D42" s="471" t="str">
        <f>VLOOKUP(B42,'シングルス参加者リスト'!$L$3:$S$50,3)</f>
        <v>②</v>
      </c>
      <c r="E42" s="462" t="s">
        <v>1</v>
      </c>
      <c r="F42" s="481" t="str">
        <f>VLOOKUP(B42,'シングルス参加者リスト'!$L$3:$S$50,6)</f>
        <v>東京</v>
      </c>
      <c r="G42" s="465" t="s">
        <v>2</v>
      </c>
      <c r="H42" s="524" t="str">
        <f>VLOOKUP(B42,'シングルス参加者リスト'!$L$3:$S$50,8)</f>
        <v>東京</v>
      </c>
      <c r="I42" s="472" t="s">
        <v>3</v>
      </c>
      <c r="J42" s="73"/>
      <c r="K42" s="122" t="s">
        <v>264</v>
      </c>
      <c r="L42" s="154"/>
      <c r="M42" s="122"/>
      <c r="N42" s="73"/>
      <c r="O42" s="73"/>
      <c r="P42" s="73"/>
      <c r="Q42" s="73"/>
      <c r="R42" s="116"/>
      <c r="S42" s="185"/>
      <c r="T42" s="116" t="s">
        <v>280</v>
      </c>
      <c r="U42" s="71"/>
      <c r="V42" s="473" t="str">
        <f>VLOOKUP(AE42,'シングルス参加者リスト'!$L$3:$S$50,2)</f>
        <v>B　　y　　e</v>
      </c>
      <c r="W42" s="469"/>
      <c r="X42" s="462"/>
      <c r="Y42" s="463"/>
      <c r="Z42" s="465"/>
      <c r="AA42" s="463"/>
      <c r="AB42" s="462"/>
      <c r="AC42" s="110"/>
      <c r="AD42" s="467">
        <v>44</v>
      </c>
      <c r="AE42" s="51">
        <v>48</v>
      </c>
      <c r="AG42" s="75"/>
      <c r="AJ42" s="76"/>
      <c r="AK42" s="77"/>
      <c r="AL42" s="78"/>
    </row>
    <row r="43" spans="1:38" ht="25.5" customHeight="1">
      <c r="A43" s="467"/>
      <c r="B43" s="67"/>
      <c r="C43" s="469"/>
      <c r="D43" s="471"/>
      <c r="E43" s="462"/>
      <c r="F43" s="481" t="e">
        <f>VLOOKUP(B43,'[2]男Ｓ女Ｓリスト'!$B$3:$H$45,5)&amp;" "&amp;"１"</f>
        <v>#N/A</v>
      </c>
      <c r="G43" s="465"/>
      <c r="H43" s="481"/>
      <c r="I43" s="472"/>
      <c r="J43" s="457" t="s">
        <v>234</v>
      </c>
      <c r="K43" s="149"/>
      <c r="L43" s="122"/>
      <c r="M43" s="122"/>
      <c r="N43" s="73"/>
      <c r="O43" s="73"/>
      <c r="P43" s="73"/>
      <c r="Q43" s="73"/>
      <c r="R43" s="116"/>
      <c r="S43" s="116"/>
      <c r="T43" s="153"/>
      <c r="U43" s="185"/>
      <c r="V43" s="473"/>
      <c r="W43" s="469"/>
      <c r="X43" s="462"/>
      <c r="Y43" s="463"/>
      <c r="Z43" s="465"/>
      <c r="AA43" s="463"/>
      <c r="AB43" s="462"/>
      <c r="AC43" s="110"/>
      <c r="AD43" s="467"/>
      <c r="AG43" s="75"/>
      <c r="AJ43" s="76"/>
      <c r="AK43" s="77"/>
      <c r="AL43" s="78"/>
    </row>
    <row r="44" spans="1:38" ht="25.5" customHeight="1">
      <c r="A44" s="467">
        <v>21</v>
      </c>
      <c r="B44" s="67">
        <v>25</v>
      </c>
      <c r="C44" s="469" t="str">
        <f>VLOOKUP(B44,'シングルス参加者リスト'!$L$3:$S$50,2)</f>
        <v>長根尾江里</v>
      </c>
      <c r="D44" s="471" t="str">
        <f>VLOOKUP(B44,'シングルス参加者リスト'!$L$3:$S$50,3)</f>
        <v>②</v>
      </c>
      <c r="E44" s="462" t="s">
        <v>1</v>
      </c>
      <c r="F44" s="481" t="str">
        <f>VLOOKUP(B44,'シングルス参加者リスト'!$L$3:$S$50,6)</f>
        <v>北信越</v>
      </c>
      <c r="G44" s="465" t="s">
        <v>2</v>
      </c>
      <c r="H44" s="524" t="str">
        <f>VLOOKUP(B44,'シングルス参加者リスト'!$L$3:$S$50,8)</f>
        <v>仁愛女子</v>
      </c>
      <c r="I44" s="472" t="s">
        <v>3</v>
      </c>
      <c r="J44" s="458"/>
      <c r="K44" s="73"/>
      <c r="L44" s="122"/>
      <c r="M44" s="122"/>
      <c r="N44" s="73"/>
      <c r="O44" s="73"/>
      <c r="P44" s="73"/>
      <c r="Q44" s="73"/>
      <c r="R44" s="116"/>
      <c r="S44" s="116"/>
      <c r="T44" s="73"/>
      <c r="U44" s="118"/>
      <c r="V44" s="469" t="str">
        <f>VLOOKUP(AE44,'シングルス参加者リスト'!$L$3:$S$50,2)</f>
        <v>我那覇真子</v>
      </c>
      <c r="W44" s="469" t="str">
        <f>VLOOKUP(AE44,'シングルス参加者リスト'!$L$3:$S$50,3)</f>
        <v>②</v>
      </c>
      <c r="X44" s="462" t="s">
        <v>1</v>
      </c>
      <c r="Y44" s="463" t="str">
        <f>VLOOKUP(AE44,'シングルス参加者リスト'!$L$3:$S$50,6)</f>
        <v>九州</v>
      </c>
      <c r="Z44" s="465" t="s">
        <v>2</v>
      </c>
      <c r="AA44" s="463" t="str">
        <f>VLOOKUP(AE44,'シングルス参加者リスト'!$L$3:$S$50,8)</f>
        <v>沖縄尚学</v>
      </c>
      <c r="AB44" s="462" t="s">
        <v>14</v>
      </c>
      <c r="AC44" s="110"/>
      <c r="AD44" s="467">
        <v>45</v>
      </c>
      <c r="AE44" s="51">
        <v>45</v>
      </c>
      <c r="AG44" s="75"/>
      <c r="AJ44" s="76"/>
      <c r="AK44" s="77"/>
      <c r="AL44" s="78"/>
    </row>
    <row r="45" spans="1:38" ht="25.5" customHeight="1">
      <c r="A45" s="467"/>
      <c r="B45" s="67"/>
      <c r="C45" s="469"/>
      <c r="D45" s="471"/>
      <c r="E45" s="462"/>
      <c r="F45" s="481" t="e">
        <f>VLOOKUP(B45,'[2]男Ｓ女Ｓリスト'!$B$3:$H$45,5)&amp;" "&amp;"１"</f>
        <v>#N/A</v>
      </c>
      <c r="G45" s="465"/>
      <c r="H45" s="481"/>
      <c r="I45" s="472"/>
      <c r="J45" s="73"/>
      <c r="K45" s="73"/>
      <c r="L45" s="454" t="s">
        <v>290</v>
      </c>
      <c r="M45" s="149"/>
      <c r="N45" s="73"/>
      <c r="O45" s="73"/>
      <c r="P45" s="73"/>
      <c r="Q45" s="73"/>
      <c r="R45" s="116"/>
      <c r="S45" s="453" t="s">
        <v>297</v>
      </c>
      <c r="T45" s="73"/>
      <c r="U45" s="73"/>
      <c r="V45" s="469"/>
      <c r="W45" s="469"/>
      <c r="X45" s="462"/>
      <c r="Y45" s="463"/>
      <c r="Z45" s="465"/>
      <c r="AA45" s="463"/>
      <c r="AB45" s="462"/>
      <c r="AC45" s="110"/>
      <c r="AD45" s="467"/>
      <c r="AG45" s="75"/>
      <c r="AJ45" s="76"/>
      <c r="AK45" s="77"/>
      <c r="AL45" s="78"/>
    </row>
    <row r="46" spans="1:38" ht="25.5" customHeight="1">
      <c r="A46" s="467">
        <v>22</v>
      </c>
      <c r="B46" s="67">
        <v>20</v>
      </c>
      <c r="C46" s="469" t="str">
        <f>VLOOKUP(B46,'シングルス参加者リスト'!$L$3:$S$50,2)</f>
        <v>野々山風花</v>
      </c>
      <c r="D46" s="471" t="str">
        <f>VLOOKUP(B46,'シングルス参加者リスト'!$L$3:$S$50,3)</f>
        <v>②</v>
      </c>
      <c r="E46" s="462" t="s">
        <v>1</v>
      </c>
      <c r="F46" s="481" t="str">
        <f>VLOOKUP(B46,'シングルス参加者リスト'!$L$3:$S$50,6)</f>
        <v>東海</v>
      </c>
      <c r="G46" s="465" t="s">
        <v>2</v>
      </c>
      <c r="H46" s="524" t="str">
        <f>VLOOKUP(B46,'シングルス参加者リスト'!$L$3:$S$50,8)</f>
        <v>愛知啓成</v>
      </c>
      <c r="I46" s="472" t="s">
        <v>3</v>
      </c>
      <c r="J46" s="73"/>
      <c r="K46" s="73"/>
      <c r="L46" s="454"/>
      <c r="M46" s="73"/>
      <c r="N46" s="73"/>
      <c r="O46" s="73"/>
      <c r="P46" s="73"/>
      <c r="Q46" s="73"/>
      <c r="R46" s="154"/>
      <c r="S46" s="453"/>
      <c r="T46" s="73"/>
      <c r="U46" s="71"/>
      <c r="V46" s="469" t="str">
        <f>VLOOKUP(AE46,'シングルス参加者リスト'!$L$3:$S$50,2)</f>
        <v>猪川　結花</v>
      </c>
      <c r="W46" s="469" t="str">
        <f>VLOOKUP(AE46,'シングルス参加者リスト'!$L$3:$S$50,3)</f>
        <v>①</v>
      </c>
      <c r="X46" s="462" t="s">
        <v>1</v>
      </c>
      <c r="Y46" s="463" t="str">
        <f>VLOOKUP(AE46,'シングルス参加者リスト'!$L$3:$S$50,6)</f>
        <v>中国</v>
      </c>
      <c r="Z46" s="465" t="s">
        <v>2</v>
      </c>
      <c r="AA46" s="463" t="str">
        <f>VLOOKUP(AE46,'シングルス参加者リスト'!$L$3:$S$50,8)</f>
        <v>岡山学芸館</v>
      </c>
      <c r="AB46" s="462" t="s">
        <v>14</v>
      </c>
      <c r="AC46" s="110"/>
      <c r="AD46" s="467">
        <v>46</v>
      </c>
      <c r="AE46" s="51">
        <v>38</v>
      </c>
      <c r="AG46" s="75"/>
      <c r="AJ46" s="76"/>
      <c r="AK46" s="77"/>
      <c r="AL46" s="78"/>
    </row>
    <row r="47" spans="1:38" ht="25.5" customHeight="1">
      <c r="A47" s="467"/>
      <c r="B47" s="67"/>
      <c r="C47" s="469"/>
      <c r="D47" s="471"/>
      <c r="E47" s="462"/>
      <c r="F47" s="481" t="e">
        <f>VLOOKUP(B47,'[2]男Ｓ女Ｓリスト'!$B$3:$H$45,5)&amp;" "&amp;"１"</f>
        <v>#N/A</v>
      </c>
      <c r="G47" s="465"/>
      <c r="H47" s="481"/>
      <c r="I47" s="472"/>
      <c r="J47" s="457" t="s">
        <v>236</v>
      </c>
      <c r="K47" s="73"/>
      <c r="L47" s="122"/>
      <c r="M47" s="73"/>
      <c r="N47" s="73"/>
      <c r="O47" s="73"/>
      <c r="P47" s="73"/>
      <c r="Q47" s="73"/>
      <c r="R47" s="122"/>
      <c r="S47" s="116"/>
      <c r="T47" s="149"/>
      <c r="U47" s="459" t="s">
        <v>250</v>
      </c>
      <c r="V47" s="469"/>
      <c r="W47" s="469"/>
      <c r="X47" s="462"/>
      <c r="Y47" s="463"/>
      <c r="Z47" s="465"/>
      <c r="AA47" s="463"/>
      <c r="AB47" s="462"/>
      <c r="AC47" s="110"/>
      <c r="AD47" s="467"/>
      <c r="AG47" s="75"/>
      <c r="AJ47" s="76"/>
      <c r="AK47" s="77"/>
      <c r="AL47" s="78"/>
    </row>
    <row r="48" spans="1:38" ht="25.5" customHeight="1">
      <c r="A48" s="467">
        <v>23</v>
      </c>
      <c r="B48" s="67">
        <v>1</v>
      </c>
      <c r="C48" s="469" t="str">
        <f>VLOOKUP(B48,'シングルス参加者リスト'!$L$3:$S$50,2)</f>
        <v>森　   史佳</v>
      </c>
      <c r="D48" s="471" t="str">
        <f>VLOOKUP(B48,'シングルス参加者リスト'!$L$3:$S$50,3)</f>
        <v>②</v>
      </c>
      <c r="E48" s="462" t="s">
        <v>1</v>
      </c>
      <c r="F48" s="481" t="str">
        <f>VLOOKUP(B48,'シングルス参加者リスト'!$L$3:$S$50,6)</f>
        <v>北海道</v>
      </c>
      <c r="G48" s="465" t="s">
        <v>2</v>
      </c>
      <c r="H48" s="524" t="str">
        <f>VLOOKUP(B48,'シングルス参加者リスト'!$L$3:$S$50,8)</f>
        <v>函館白百合</v>
      </c>
      <c r="I48" s="472" t="s">
        <v>3</v>
      </c>
      <c r="J48" s="458"/>
      <c r="K48" s="154"/>
      <c r="L48" s="122"/>
      <c r="M48" s="73"/>
      <c r="N48" s="73"/>
      <c r="O48" s="73"/>
      <c r="P48" s="73"/>
      <c r="Q48" s="73"/>
      <c r="R48" s="122"/>
      <c r="S48" s="116"/>
      <c r="T48" s="185"/>
      <c r="U48" s="460"/>
      <c r="V48" s="469" t="str">
        <f>VLOOKUP(AE48,'シングルス参加者リスト'!$L$3:$S$50,2)</f>
        <v>佐藤　成美</v>
      </c>
      <c r="W48" s="469" t="str">
        <f>VLOOKUP(AE48,'シングルス参加者リスト'!$L$3:$S$50,3)</f>
        <v>①</v>
      </c>
      <c r="X48" s="462" t="s">
        <v>1</v>
      </c>
      <c r="Y48" s="463" t="str">
        <f>VLOOKUP(AE48,'シングルス参加者リスト'!$L$3:$S$50,6)</f>
        <v>関東</v>
      </c>
      <c r="Z48" s="465" t="s">
        <v>2</v>
      </c>
      <c r="AA48" s="463" t="str">
        <f>VLOOKUP(AE48,'シングルス参加者リスト'!$L$3:$S$50,8)</f>
        <v>作新学院</v>
      </c>
      <c r="AB48" s="462" t="s">
        <v>14</v>
      </c>
      <c r="AC48" s="110"/>
      <c r="AD48" s="467">
        <v>47</v>
      </c>
      <c r="AE48" s="51">
        <v>9</v>
      </c>
      <c r="AG48" s="75"/>
      <c r="AJ48" s="76"/>
      <c r="AK48" s="77"/>
      <c r="AL48" s="78"/>
    </row>
    <row r="49" spans="1:38" ht="25.5" customHeight="1">
      <c r="A49" s="467"/>
      <c r="C49" s="469"/>
      <c r="D49" s="471"/>
      <c r="E49" s="462"/>
      <c r="F49" s="481" t="e">
        <f>VLOOKUP(B49,'[2]男Ｓ女Ｓリスト'!$B$3:$H$45,5)&amp;" "&amp;"１"</f>
        <v>#N/A</v>
      </c>
      <c r="G49" s="465"/>
      <c r="H49" s="481"/>
      <c r="I49" s="472"/>
      <c r="J49" s="73"/>
      <c r="K49" s="122" t="s">
        <v>266</v>
      </c>
      <c r="L49" s="149"/>
      <c r="M49" s="73"/>
      <c r="N49" s="73"/>
      <c r="O49" s="73"/>
      <c r="P49" s="73"/>
      <c r="Q49" s="73"/>
      <c r="R49" s="122"/>
      <c r="S49" s="118"/>
      <c r="T49" s="116" t="s">
        <v>282</v>
      </c>
      <c r="U49" s="73"/>
      <c r="V49" s="469"/>
      <c r="W49" s="469"/>
      <c r="X49" s="462"/>
      <c r="Y49" s="463"/>
      <c r="Z49" s="465"/>
      <c r="AA49" s="463"/>
      <c r="AB49" s="462"/>
      <c r="AC49" s="110"/>
      <c r="AD49" s="467"/>
      <c r="AG49" s="75"/>
      <c r="AJ49" s="76"/>
      <c r="AK49" s="77"/>
      <c r="AL49" s="78"/>
    </row>
    <row r="50" spans="1:38" ht="25.5" customHeight="1">
      <c r="A50" s="467">
        <v>24</v>
      </c>
      <c r="B50" s="51">
        <v>14</v>
      </c>
      <c r="C50" s="470" t="str">
        <f>VLOOKUP(B50,'シングルス参加者リスト'!$L$3:$S$65,2)</f>
        <v>川岸　七菜</v>
      </c>
      <c r="D50" s="471" t="str">
        <f>VLOOKUP(B50,'シングルス参加者リスト'!$L$3:$S$65,3)</f>
        <v>①</v>
      </c>
      <c r="E50" s="462" t="s">
        <v>1</v>
      </c>
      <c r="F50" s="482" t="str">
        <f>VLOOKUP(B50,'シングルス参加者リスト'!$L$3:$S$65,6)&amp;"２"</f>
        <v>関東２</v>
      </c>
      <c r="G50" s="465" t="s">
        <v>2</v>
      </c>
      <c r="H50" s="488" t="str">
        <f>VLOOKUP(B50,'シングルス参加者リスト'!$L$3:$S$65,8)</f>
        <v>法政大二</v>
      </c>
      <c r="I50" s="472" t="s">
        <v>3</v>
      </c>
      <c r="J50" s="71"/>
      <c r="K50" s="149"/>
      <c r="L50" s="73"/>
      <c r="M50" s="73"/>
      <c r="N50" s="73"/>
      <c r="O50" s="73"/>
      <c r="P50" s="73"/>
      <c r="Q50" s="73"/>
      <c r="R50" s="73"/>
      <c r="S50" s="73"/>
      <c r="T50" s="118"/>
      <c r="U50" s="71"/>
      <c r="V50" s="470" t="str">
        <f>VLOOKUP(AE50,'シングルス参加者リスト'!$L$3:$S$65,2)</f>
        <v>清水　柚華</v>
      </c>
      <c r="W50" s="469" t="str">
        <f>VLOOKUP(AE50,'シングルス参加者リスト'!$L$3:$S$65,3)</f>
        <v>①</v>
      </c>
      <c r="X50" s="462" t="s">
        <v>1</v>
      </c>
      <c r="Y50" s="466" t="str">
        <f>VLOOKUP(AE50,'シングルス参加者リスト'!$L$3:$S$65,6)&amp;"１"</f>
        <v>近畿１</v>
      </c>
      <c r="Z50" s="465" t="s">
        <v>2</v>
      </c>
      <c r="AA50" s="466" t="str">
        <f>VLOOKUP(AE50,'シングルス参加者リスト'!$L$3:$S$65,8)</f>
        <v>京都外大西</v>
      </c>
      <c r="AB50" s="462" t="s">
        <v>14</v>
      </c>
      <c r="AC50" s="110"/>
      <c r="AD50" s="467">
        <v>48</v>
      </c>
      <c r="AE50" s="51">
        <v>32</v>
      </c>
      <c r="AG50" s="75"/>
      <c r="AJ50" s="76"/>
      <c r="AK50" s="77"/>
      <c r="AL50" s="78"/>
    </row>
    <row r="51" spans="1:38" ht="25.5" customHeight="1">
      <c r="A51" s="467"/>
      <c r="B51" s="67"/>
      <c r="C51" s="470"/>
      <c r="D51" s="471"/>
      <c r="E51" s="462"/>
      <c r="F51" s="482" t="e">
        <f>VLOOKUP(B51,'[2]男Ｓ女Ｓリスト'!$B$3:$H$45,5)&amp;" "&amp;"１"</f>
        <v>#N/A</v>
      </c>
      <c r="G51" s="465"/>
      <c r="H51" s="482"/>
      <c r="I51" s="472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470"/>
      <c r="W51" s="469"/>
      <c r="X51" s="462"/>
      <c r="Y51" s="466" t="e">
        <f>VLOOKUP(AE51,'[2]男Ｓ女Ｓリスト'!$B$3:$H$45,5)&amp;" "&amp;"１"</f>
        <v>#N/A</v>
      </c>
      <c r="Z51" s="465"/>
      <c r="AA51" s="466"/>
      <c r="AB51" s="462"/>
      <c r="AC51" s="110"/>
      <c r="AD51" s="467"/>
      <c r="AG51" s="75"/>
      <c r="AJ51" s="76"/>
      <c r="AK51" s="77"/>
      <c r="AL51" s="78"/>
    </row>
    <row r="52" spans="1:38" ht="25.5" customHeight="1">
      <c r="A52" s="67"/>
      <c r="B52" s="67"/>
      <c r="C52" s="364"/>
      <c r="D52" s="148"/>
      <c r="E52" s="110"/>
      <c r="F52" s="117"/>
      <c r="G52" s="115"/>
      <c r="H52" s="117"/>
      <c r="I52" s="14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364"/>
      <c r="W52" s="97"/>
      <c r="X52" s="110"/>
      <c r="Y52" s="365"/>
      <c r="Z52" s="115"/>
      <c r="AA52" s="365"/>
      <c r="AB52" s="110"/>
      <c r="AC52" s="110"/>
      <c r="AD52" s="67"/>
      <c r="AG52" s="75"/>
      <c r="AJ52" s="76"/>
      <c r="AK52" s="77"/>
      <c r="AL52" s="78"/>
    </row>
    <row r="53" spans="1:29" s="51" customFormat="1" ht="33" customHeight="1">
      <c r="A53" s="54" t="s">
        <v>134</v>
      </c>
      <c r="B53" s="54"/>
      <c r="C53" s="54"/>
      <c r="D53" s="55"/>
      <c r="F53" s="95"/>
      <c r="G53" s="95"/>
      <c r="H53" s="67"/>
      <c r="I53" s="143"/>
      <c r="J53" s="56"/>
      <c r="R53" s="136"/>
      <c r="S53" s="136"/>
      <c r="U53" s="94"/>
      <c r="V53" s="125"/>
      <c r="W53" s="156"/>
      <c r="X53" s="114"/>
      <c r="Y53" s="90"/>
      <c r="Z53" s="90"/>
      <c r="AA53" s="157" t="s">
        <v>30</v>
      </c>
      <c r="AB53" s="104"/>
      <c r="AC53" s="104"/>
    </row>
    <row r="54" spans="3:29" s="51" customFormat="1" ht="16.5" customHeight="1">
      <c r="C54" s="158"/>
      <c r="D54" s="55"/>
      <c r="F54" s="95"/>
      <c r="G54" s="95"/>
      <c r="H54" s="67"/>
      <c r="I54" s="111"/>
      <c r="J54" s="56"/>
      <c r="R54" s="136"/>
      <c r="S54" s="136"/>
      <c r="U54" s="56"/>
      <c r="V54" s="159"/>
      <c r="W54" s="160"/>
      <c r="X54" s="161"/>
      <c r="Y54" s="162"/>
      <c r="AA54" s="67"/>
      <c r="AB54" s="67"/>
      <c r="AC54" s="67"/>
    </row>
    <row r="55" spans="1:31" s="51" customFormat="1" ht="19.5" customHeight="1">
      <c r="A55" s="476" t="s">
        <v>148</v>
      </c>
      <c r="B55" s="113">
        <v>10</v>
      </c>
      <c r="C55" s="470" t="str">
        <f>VLOOKUP(B55,'シングルス参加者リスト'!$L$3:$S$65,2)</f>
        <v>興石亜佑美</v>
      </c>
      <c r="D55" s="471" t="str">
        <f>VLOOKUP(B55,'シングルス参加者リスト'!$L$3:$S$65,3)</f>
        <v>①</v>
      </c>
      <c r="E55" s="462" t="s">
        <v>1</v>
      </c>
      <c r="F55" s="482" t="str">
        <f>VLOOKUP(B55,'シングルス参加者リスト'!$L$3:$S$65,6)&amp;"１"</f>
        <v>関東１</v>
      </c>
      <c r="G55" s="465" t="s">
        <v>2</v>
      </c>
      <c r="H55" s="488" t="str">
        <f>VLOOKUP(B55,'シングルス参加者リスト'!$L$3:$S$65,8)</f>
        <v>浦和麗明</v>
      </c>
      <c r="I55" s="472" t="s">
        <v>3</v>
      </c>
      <c r="J55" s="90"/>
      <c r="K55" s="128"/>
      <c r="Q55" s="139"/>
      <c r="R55" s="163"/>
      <c r="S55" s="32"/>
      <c r="T55" s="128"/>
      <c r="U55" s="476" t="s">
        <v>139</v>
      </c>
      <c r="V55" s="470" t="str">
        <f>VLOOKUP(AE55,'シングルス参加者リスト'!$L$3:$S$65,2)</f>
        <v>川岸　七菜</v>
      </c>
      <c r="W55" s="469" t="str">
        <f>VLOOKUP(AE55,'シングルス参加者リスト'!$L$3:$S$65,3)</f>
        <v>①</v>
      </c>
      <c r="X55" s="462" t="s">
        <v>1</v>
      </c>
      <c r="Y55" s="466" t="str">
        <f>VLOOKUP(AE55,'シングルス参加者リスト'!$L$3:$S$65,6)&amp;"２"</f>
        <v>関東２</v>
      </c>
      <c r="Z55" s="465" t="s">
        <v>2</v>
      </c>
      <c r="AA55" s="466" t="str">
        <f>VLOOKUP(AE55,'シングルス参加者リスト'!$L$3:$S$65,8)</f>
        <v>法政大二</v>
      </c>
      <c r="AB55" s="462" t="s">
        <v>14</v>
      </c>
      <c r="AC55" s="110"/>
      <c r="AD55" s="105"/>
      <c r="AE55" s="51">
        <v>14</v>
      </c>
    </row>
    <row r="56" spans="1:30" s="51" customFormat="1" ht="19.5" customHeight="1">
      <c r="A56" s="476"/>
      <c r="B56" s="113"/>
      <c r="C56" s="470"/>
      <c r="D56" s="471"/>
      <c r="E56" s="462"/>
      <c r="F56" s="482" t="e">
        <f>VLOOKUP(B56,'[2]男Ｓ女Ｓリスト'!$B$3:$H$45,5)&amp;" "&amp;"１"</f>
        <v>#N/A</v>
      </c>
      <c r="G56" s="465"/>
      <c r="H56" s="482"/>
      <c r="I56" s="472"/>
      <c r="J56" s="56"/>
      <c r="K56" s="128"/>
      <c r="L56" s="128"/>
      <c r="M56" s="164"/>
      <c r="N56" s="164"/>
      <c r="O56" s="164"/>
      <c r="P56" s="164"/>
      <c r="Q56" s="164"/>
      <c r="R56" s="163"/>
      <c r="S56" s="165"/>
      <c r="T56" s="128"/>
      <c r="U56" s="476"/>
      <c r="V56" s="470"/>
      <c r="W56" s="469"/>
      <c r="X56" s="462"/>
      <c r="Y56" s="466" t="e">
        <f>VLOOKUP(AE56,'[2]男Ｓ女Ｓリスト'!$B$3:$H$45,5)&amp;" "&amp;"１"</f>
        <v>#N/A</v>
      </c>
      <c r="Z56" s="465"/>
      <c r="AA56" s="466"/>
      <c r="AB56" s="462"/>
      <c r="AC56" s="110"/>
      <c r="AD56" s="105"/>
    </row>
    <row r="57" spans="1:31" s="51" customFormat="1" ht="19.5" customHeight="1">
      <c r="A57" s="476" t="s">
        <v>136</v>
      </c>
      <c r="B57" s="113">
        <v>32</v>
      </c>
      <c r="C57" s="470" t="str">
        <f>VLOOKUP(B57,'シングルス参加者リスト'!$L$3:$S$65,2)</f>
        <v>清水　柚華</v>
      </c>
      <c r="D57" s="471" t="str">
        <f>VLOOKUP(B57,'シングルス参加者リスト'!$L$3:$S$65,3)</f>
        <v>①</v>
      </c>
      <c r="E57" s="462" t="s">
        <v>1</v>
      </c>
      <c r="F57" s="482" t="str">
        <f>VLOOKUP(B57,'シングルス参加者リスト'!$L$3:$S$65,6)&amp;"１"</f>
        <v>近畿１</v>
      </c>
      <c r="G57" s="465" t="s">
        <v>2</v>
      </c>
      <c r="H57" s="488" t="str">
        <f>VLOOKUP(B57,'シングルス参加者リスト'!$L$3:$S$65,8)</f>
        <v>京都外大西</v>
      </c>
      <c r="I57" s="472" t="s">
        <v>3</v>
      </c>
      <c r="J57" s="56"/>
      <c r="K57" s="128"/>
      <c r="Q57" s="139"/>
      <c r="R57" s="163"/>
      <c r="S57" s="32"/>
      <c r="T57" s="128"/>
      <c r="U57" s="476" t="s">
        <v>150</v>
      </c>
      <c r="V57" s="470" t="str">
        <f>VLOOKUP(AE57,'シングルス参加者リスト'!$L$3:$S$65,2)</f>
        <v>中島　美夢</v>
      </c>
      <c r="W57" s="469" t="str">
        <f>VLOOKUP(AE57,'シングルス参加者リスト'!$L$3:$S$65,3)</f>
        <v>①</v>
      </c>
      <c r="X57" s="462" t="s">
        <v>1</v>
      </c>
      <c r="Y57" s="466" t="str">
        <f>VLOOKUP(AE57,'シングルス参加者リスト'!$L$3:$S$65,6)&amp;"２"</f>
        <v>近畿２</v>
      </c>
      <c r="Z57" s="465" t="s">
        <v>2</v>
      </c>
      <c r="AA57" s="466" t="str">
        <f>VLOOKUP(AE57,'シングルス参加者リスト'!$L$3:$S$65,8)</f>
        <v>相生学院</v>
      </c>
      <c r="AB57" s="462" t="s">
        <v>14</v>
      </c>
      <c r="AC57" s="110"/>
      <c r="AD57" s="105"/>
      <c r="AE57" s="51">
        <v>31</v>
      </c>
    </row>
    <row r="58" spans="1:30" s="51" customFormat="1" ht="19.5" customHeight="1">
      <c r="A58" s="476"/>
      <c r="B58" s="113"/>
      <c r="C58" s="470"/>
      <c r="D58" s="471"/>
      <c r="E58" s="462"/>
      <c r="F58" s="482" t="e">
        <f>VLOOKUP(B58,'[2]男Ｓ女Ｓリスト'!$B$3:$H$45,5)&amp;" "&amp;"１"</f>
        <v>#N/A</v>
      </c>
      <c r="G58" s="465"/>
      <c r="H58" s="482"/>
      <c r="I58" s="472"/>
      <c r="J58" s="56"/>
      <c r="K58" s="128"/>
      <c r="L58" s="128"/>
      <c r="M58" s="164"/>
      <c r="N58" s="164"/>
      <c r="O58" s="164"/>
      <c r="P58" s="164"/>
      <c r="Q58" s="164"/>
      <c r="R58" s="166"/>
      <c r="S58" s="128"/>
      <c r="T58" s="128"/>
      <c r="U58" s="476"/>
      <c r="V58" s="470"/>
      <c r="W58" s="469"/>
      <c r="X58" s="462"/>
      <c r="Y58" s="466" t="e">
        <f>VLOOKUP(AE58,'[2]男Ｓ女Ｓリスト'!$B$3:$H$45,5)&amp;" "&amp;"１"</f>
        <v>#N/A</v>
      </c>
      <c r="Z58" s="465"/>
      <c r="AA58" s="466"/>
      <c r="AB58" s="462"/>
      <c r="AC58" s="110"/>
      <c r="AD58" s="105"/>
    </row>
    <row r="59" spans="1:31" s="51" customFormat="1" ht="19.5" customHeight="1">
      <c r="A59" s="476" t="s">
        <v>137</v>
      </c>
      <c r="B59" s="113">
        <v>22</v>
      </c>
      <c r="C59" s="470" t="str">
        <f>VLOOKUP(B59,'シングルス参加者リスト'!$L$3:$S$65,2)</f>
        <v>伊藤　日和</v>
      </c>
      <c r="D59" s="471" t="str">
        <f>VLOOKUP(B59,'シングルス参加者リスト'!$L$3:$S$65,3)</f>
        <v>②</v>
      </c>
      <c r="E59" s="462" t="s">
        <v>1</v>
      </c>
      <c r="F59" s="482" t="str">
        <f>VLOOKUP(B59,'シングルス参加者リスト'!$L$3:$S$65,6)&amp;"１"</f>
        <v>東海１</v>
      </c>
      <c r="G59" s="465" t="s">
        <v>2</v>
      </c>
      <c r="H59" s="488" t="str">
        <f>VLOOKUP(B59,'シングルス参加者リスト'!$L$3:$S$65,8)</f>
        <v>椙山女学園</v>
      </c>
      <c r="I59" s="472" t="s">
        <v>3</v>
      </c>
      <c r="J59" s="56"/>
      <c r="K59" s="128"/>
      <c r="Q59" s="139"/>
      <c r="R59" s="166"/>
      <c r="S59" s="28"/>
      <c r="T59" s="128"/>
      <c r="U59" s="476" t="s">
        <v>151</v>
      </c>
      <c r="V59" s="470" t="str">
        <f>VLOOKUP(AE59,'シングルス参加者リスト'!$L$3:$S$65,2)</f>
        <v>黒須万里奈</v>
      </c>
      <c r="W59" s="469" t="str">
        <f>VLOOKUP(AE59,'シングルス参加者リスト'!$L$3:$S$65,3)</f>
        <v>②</v>
      </c>
      <c r="X59" s="462" t="s">
        <v>1</v>
      </c>
      <c r="Y59" s="466" t="str">
        <f>VLOOKUP(AE59,'シングルス参加者リスト'!$L$3:$S$65,6)&amp;"３"</f>
        <v>関東３</v>
      </c>
      <c r="Z59" s="465" t="s">
        <v>2</v>
      </c>
      <c r="AA59" s="466" t="str">
        <f>VLOOKUP(AE59,'シングルス参加者リスト'!$L$3:$S$65,8)</f>
        <v>山村学園</v>
      </c>
      <c r="AB59" s="462" t="s">
        <v>14</v>
      </c>
      <c r="AC59" s="110"/>
      <c r="AD59" s="105"/>
      <c r="AE59" s="51">
        <v>11</v>
      </c>
    </row>
    <row r="60" spans="1:30" s="51" customFormat="1" ht="19.5" customHeight="1">
      <c r="A60" s="476"/>
      <c r="B60" s="113"/>
      <c r="C60" s="470"/>
      <c r="D60" s="471"/>
      <c r="E60" s="462"/>
      <c r="F60" s="482" t="e">
        <f>VLOOKUP(B60,'[2]男Ｓ女Ｓリスト'!$B$3:$H$45,5)&amp;" "&amp;"１"</f>
        <v>#N/A</v>
      </c>
      <c r="G60" s="465"/>
      <c r="H60" s="482"/>
      <c r="I60" s="472"/>
      <c r="J60" s="56"/>
      <c r="K60" s="128"/>
      <c r="L60" s="128"/>
      <c r="M60" s="164"/>
      <c r="N60" s="164"/>
      <c r="O60" s="164"/>
      <c r="P60" s="164"/>
      <c r="Q60" s="164"/>
      <c r="R60" s="166"/>
      <c r="S60" s="128"/>
      <c r="T60" s="128"/>
      <c r="U60" s="476"/>
      <c r="V60" s="470"/>
      <c r="W60" s="469"/>
      <c r="X60" s="462"/>
      <c r="Y60" s="466" t="e">
        <f>VLOOKUP(AE60,'[2]男Ｓ女Ｓリスト'!$B$3:$H$45,5)&amp;" "&amp;"１"</f>
        <v>#N/A</v>
      </c>
      <c r="Z60" s="465"/>
      <c r="AA60" s="466"/>
      <c r="AB60" s="462"/>
      <c r="AC60" s="110"/>
      <c r="AD60" s="105"/>
    </row>
    <row r="61" spans="1:31" s="51" customFormat="1" ht="19.5" customHeight="1">
      <c r="A61" s="476" t="s">
        <v>149</v>
      </c>
      <c r="B61" s="113">
        <v>24</v>
      </c>
      <c r="C61" s="470" t="str">
        <f>VLOOKUP(B61,'シングルス参加者リスト'!$L$3:$S$65,2)</f>
        <v>入内嶋七菜</v>
      </c>
      <c r="D61" s="471" t="str">
        <f>VLOOKUP(B61,'シングルス参加者リスト'!$L$3:$S$65,3)</f>
        <v>②</v>
      </c>
      <c r="E61" s="462" t="s">
        <v>1</v>
      </c>
      <c r="F61" s="482" t="str">
        <f>VLOOKUP(B61,'シングルス参加者リスト'!$L$3:$S$65,6)&amp;"１"</f>
        <v>北信越１</v>
      </c>
      <c r="G61" s="465" t="s">
        <v>2</v>
      </c>
      <c r="H61" s="488" t="str">
        <f>VLOOKUP(B61,'シングルス参加者リスト'!$L$3:$S$65,8)</f>
        <v>仁愛女子</v>
      </c>
      <c r="I61" s="472" t="s">
        <v>3</v>
      </c>
      <c r="J61" s="56"/>
      <c r="K61" s="128"/>
      <c r="L61" s="522"/>
      <c r="M61" s="467"/>
      <c r="N61" s="67"/>
      <c r="O61" s="67"/>
      <c r="P61" s="67"/>
      <c r="Q61" s="523"/>
      <c r="R61" s="166"/>
      <c r="S61" s="28"/>
      <c r="T61" s="128"/>
      <c r="U61" s="476" t="s">
        <v>142</v>
      </c>
      <c r="V61" s="470" t="str">
        <f>VLOOKUP(AE61,'シングルス参加者リスト'!$L$3:$S$65,2)</f>
        <v>西田賀杏央</v>
      </c>
      <c r="W61" s="469" t="str">
        <f>VLOOKUP(AE61,'シングルス参加者リスト'!$L$3:$S$65,3)</f>
        <v>①</v>
      </c>
      <c r="X61" s="462" t="s">
        <v>1</v>
      </c>
      <c r="Y61" s="466" t="str">
        <f>VLOOKUP(AE61,'シングルス参加者リスト'!$L$3:$S$65,6)&amp;"３"</f>
        <v>近畿３</v>
      </c>
      <c r="Z61" s="465" t="s">
        <v>2</v>
      </c>
      <c r="AA61" s="466" t="str">
        <f>VLOOKUP(AE61,'シングルス参加者リスト'!$L$3:$S$65,8)</f>
        <v>大商学園</v>
      </c>
      <c r="AB61" s="462" t="s">
        <v>14</v>
      </c>
      <c r="AC61" s="110"/>
      <c r="AD61" s="105"/>
      <c r="AE61" s="51">
        <v>35</v>
      </c>
    </row>
    <row r="62" spans="1:29" s="51" customFormat="1" ht="19.5" customHeight="1">
      <c r="A62" s="476"/>
      <c r="B62" s="102"/>
      <c r="C62" s="470"/>
      <c r="D62" s="471"/>
      <c r="E62" s="462"/>
      <c r="F62" s="482" t="e">
        <f>VLOOKUP(B62,'[2]男Ｓ女Ｓリスト'!$B$3:$H$45,5)&amp;" "&amp;"１"</f>
        <v>#N/A</v>
      </c>
      <c r="G62" s="465"/>
      <c r="H62" s="482"/>
      <c r="I62" s="472"/>
      <c r="J62" s="56"/>
      <c r="K62" s="128"/>
      <c r="L62" s="522"/>
      <c r="M62" s="467"/>
      <c r="N62" s="67"/>
      <c r="O62" s="67"/>
      <c r="P62" s="67"/>
      <c r="Q62" s="523"/>
      <c r="S62" s="128"/>
      <c r="T62" s="128"/>
      <c r="U62" s="476"/>
      <c r="V62" s="470"/>
      <c r="W62" s="469"/>
      <c r="X62" s="462"/>
      <c r="Y62" s="466" t="e">
        <f>VLOOKUP(AE62,'[2]男Ｓ女Ｓリスト'!$B$3:$H$45,5)&amp;" "&amp;"１"</f>
        <v>#N/A</v>
      </c>
      <c r="Z62" s="465"/>
      <c r="AA62" s="466"/>
      <c r="AB62" s="462"/>
      <c r="AC62" s="110"/>
    </row>
    <row r="63" spans="3:29" s="51" customFormat="1" ht="19.5" customHeight="1">
      <c r="C63" s="167"/>
      <c r="D63" s="167"/>
      <c r="E63" s="167"/>
      <c r="F63" s="139"/>
      <c r="G63" s="139"/>
      <c r="H63" s="139"/>
      <c r="I63" s="168"/>
      <c r="J63" s="56"/>
      <c r="K63" s="169"/>
      <c r="M63" s="137"/>
      <c r="N63" s="137"/>
      <c r="O63" s="137"/>
      <c r="P63" s="133"/>
      <c r="Q63" s="78"/>
      <c r="U63" s="246"/>
      <c r="V63" s="97"/>
      <c r="W63" s="148"/>
      <c r="X63" s="110"/>
      <c r="Y63" s="92"/>
      <c r="Z63" s="115"/>
      <c r="AA63" s="92"/>
      <c r="AB63" s="110"/>
      <c r="AC63" s="110"/>
    </row>
    <row r="64" spans="3:29" s="51" customFormat="1" ht="27" customHeight="1">
      <c r="C64" s="167"/>
      <c r="D64" s="167"/>
      <c r="E64" s="167"/>
      <c r="F64" s="139"/>
      <c r="G64" s="139"/>
      <c r="H64" s="139"/>
      <c r="I64" s="168"/>
      <c r="J64" s="56"/>
      <c r="K64" s="169"/>
      <c r="M64" s="137"/>
      <c r="N64" s="137"/>
      <c r="O64" s="137"/>
      <c r="P64" s="133"/>
      <c r="Q64" s="78"/>
      <c r="U64" s="246"/>
      <c r="V64" s="97"/>
      <c r="W64" s="148"/>
      <c r="X64" s="110"/>
      <c r="Y64" s="92"/>
      <c r="Z64" s="115"/>
      <c r="AA64" s="92"/>
      <c r="AB64" s="110"/>
      <c r="AC64" s="110"/>
    </row>
    <row r="65" spans="1:34" s="140" customFormat="1" ht="27" customHeight="1">
      <c r="A65" s="51"/>
      <c r="B65" s="480" t="s">
        <v>15</v>
      </c>
      <c r="C65" s="480"/>
      <c r="D65" s="480"/>
      <c r="E65" s="480"/>
      <c r="F65" s="480"/>
      <c r="G65" s="139"/>
      <c r="H65" s="139"/>
      <c r="I65" s="168"/>
      <c r="J65" s="56"/>
      <c r="L65" s="51"/>
      <c r="N65" s="169"/>
      <c r="O65" s="169"/>
      <c r="P65" s="169"/>
      <c r="Q65" s="169"/>
      <c r="R65" s="169"/>
      <c r="S65" s="136"/>
      <c r="T65" s="169"/>
      <c r="U65" s="474"/>
      <c r="V65" s="469"/>
      <c r="W65" s="471"/>
      <c r="X65" s="462"/>
      <c r="Y65" s="463"/>
      <c r="Z65" s="472"/>
      <c r="AA65" s="463"/>
      <c r="AB65" s="462"/>
      <c r="AC65" s="110"/>
      <c r="AE65" s="51"/>
      <c r="AH65" s="51"/>
    </row>
    <row r="66" spans="2:34" s="140" customFormat="1" ht="27" customHeight="1">
      <c r="B66" s="480"/>
      <c r="C66" s="480"/>
      <c r="D66" s="480"/>
      <c r="E66" s="480"/>
      <c r="F66" s="480"/>
      <c r="H66" s="142"/>
      <c r="I66" s="170"/>
      <c r="J66" s="56"/>
      <c r="N66" s="169"/>
      <c r="O66" s="169"/>
      <c r="P66" s="169"/>
      <c r="Q66" s="169"/>
      <c r="R66" s="169"/>
      <c r="S66" s="169"/>
      <c r="T66" s="169"/>
      <c r="U66" s="474"/>
      <c r="V66" s="469"/>
      <c r="W66" s="471"/>
      <c r="X66" s="462"/>
      <c r="Y66" s="463"/>
      <c r="Z66" s="472"/>
      <c r="AA66" s="463"/>
      <c r="AB66" s="462"/>
      <c r="AC66" s="110"/>
      <c r="AE66" s="51"/>
      <c r="AH66" s="51"/>
    </row>
    <row r="67" spans="3:34" s="140" customFormat="1" ht="12" customHeight="1">
      <c r="C67" s="171"/>
      <c r="D67" s="145"/>
      <c r="H67" s="142"/>
      <c r="I67" s="170"/>
      <c r="J67" s="56"/>
      <c r="N67" s="169"/>
      <c r="O67" s="169"/>
      <c r="P67" s="73"/>
      <c r="Q67" s="73"/>
      <c r="R67" s="73"/>
      <c r="S67" s="73"/>
      <c r="T67" s="169"/>
      <c r="U67" s="474"/>
      <c r="V67" s="469"/>
      <c r="W67" s="471"/>
      <c r="X67" s="462"/>
      <c r="Y67" s="463"/>
      <c r="Z67" s="472"/>
      <c r="AA67" s="463"/>
      <c r="AB67" s="462"/>
      <c r="AC67" s="110"/>
      <c r="AE67" s="51"/>
      <c r="AH67" s="51"/>
    </row>
    <row r="68" spans="3:34" ht="27" customHeight="1">
      <c r="C68" s="112" t="s">
        <v>312</v>
      </c>
      <c r="D68" s="68"/>
      <c r="E68" s="117"/>
      <c r="F68" s="70"/>
      <c r="G68" s="98"/>
      <c r="H68" s="98"/>
      <c r="N68" s="31"/>
      <c r="O68" s="31"/>
      <c r="P68" s="73"/>
      <c r="Q68" s="73"/>
      <c r="R68" s="73"/>
      <c r="S68" s="73"/>
      <c r="T68" s="31"/>
      <c r="U68" s="474"/>
      <c r="V68" s="469"/>
      <c r="W68" s="471"/>
      <c r="X68" s="462"/>
      <c r="Y68" s="463"/>
      <c r="Z68" s="472"/>
      <c r="AA68" s="463"/>
      <c r="AB68" s="462"/>
      <c r="AC68" s="110"/>
      <c r="AD68" s="31"/>
      <c r="AE68" s="136"/>
      <c r="AF68" s="31"/>
      <c r="AG68" s="31"/>
      <c r="AH68" s="51"/>
    </row>
    <row r="69" spans="1:33" ht="24" customHeight="1">
      <c r="A69" s="498" t="s">
        <v>315</v>
      </c>
      <c r="C69" s="496"/>
      <c r="D69" s="494"/>
      <c r="E69" s="492" t="s">
        <v>1</v>
      </c>
      <c r="F69" s="489"/>
      <c r="G69" s="486" t="s">
        <v>2</v>
      </c>
      <c r="H69" s="478"/>
      <c r="I69" s="483" t="s">
        <v>14</v>
      </c>
      <c r="J69" s="361"/>
      <c r="K69" s="35"/>
      <c r="N69" s="31"/>
      <c r="O69" s="31"/>
      <c r="P69" s="31"/>
      <c r="Q69" s="31"/>
      <c r="R69" s="31"/>
      <c r="S69" s="31"/>
      <c r="T69" s="31"/>
      <c r="U69" s="475"/>
      <c r="V69" s="469"/>
      <c r="W69" s="471"/>
      <c r="X69" s="462"/>
      <c r="Y69" s="463"/>
      <c r="Z69" s="472"/>
      <c r="AA69" s="463"/>
      <c r="AB69" s="462"/>
      <c r="AC69" s="110"/>
      <c r="AD69" s="31"/>
      <c r="AE69" s="136"/>
      <c r="AF69" s="31"/>
      <c r="AG69" s="31"/>
    </row>
    <row r="70" spans="1:33" ht="24" customHeight="1">
      <c r="A70" s="498"/>
      <c r="C70" s="497"/>
      <c r="D70" s="521"/>
      <c r="E70" s="493"/>
      <c r="F70" s="490"/>
      <c r="G70" s="487"/>
      <c r="H70" s="479"/>
      <c r="I70" s="484"/>
      <c r="K70" s="244"/>
      <c r="L70" s="31"/>
      <c r="N70" s="31"/>
      <c r="O70" s="31"/>
      <c r="P70" s="366"/>
      <c r="Q70" s="366"/>
      <c r="R70" s="366"/>
      <c r="S70" s="31"/>
      <c r="T70" s="31"/>
      <c r="U70" s="475"/>
      <c r="V70" s="469"/>
      <c r="W70" s="471"/>
      <c r="X70" s="462"/>
      <c r="Y70" s="463"/>
      <c r="Z70" s="472"/>
      <c r="AA70" s="463"/>
      <c r="AB70" s="462"/>
      <c r="AC70" s="110"/>
      <c r="AD70" s="31"/>
      <c r="AE70" s="136"/>
      <c r="AF70" s="31"/>
      <c r="AG70" s="31"/>
    </row>
    <row r="71" spans="1:33" ht="21" customHeight="1">
      <c r="A71" s="156"/>
      <c r="C71" s="173"/>
      <c r="D71" s="68"/>
      <c r="E71" s="108"/>
      <c r="F71" s="144"/>
      <c r="G71" s="143"/>
      <c r="H71" s="119"/>
      <c r="I71" s="143"/>
      <c r="L71" s="36"/>
      <c r="N71" s="480" t="s">
        <v>7</v>
      </c>
      <c r="O71" s="480"/>
      <c r="P71" s="480"/>
      <c r="Q71" s="366"/>
      <c r="R71" s="366"/>
      <c r="S71" s="31"/>
      <c r="T71" s="31"/>
      <c r="U71" s="235"/>
      <c r="V71" s="97"/>
      <c r="W71" s="148"/>
      <c r="X71" s="110"/>
      <c r="Y71" s="92"/>
      <c r="Z71" s="143"/>
      <c r="AA71" s="92"/>
      <c r="AB71" s="110"/>
      <c r="AC71" s="110"/>
      <c r="AD71" s="31"/>
      <c r="AE71" s="136"/>
      <c r="AF71" s="31"/>
      <c r="AG71" s="31"/>
    </row>
    <row r="72" spans="1:33" ht="21" customHeight="1">
      <c r="A72" s="29"/>
      <c r="C72" s="112" t="s">
        <v>313</v>
      </c>
      <c r="D72" s="68"/>
      <c r="E72" s="117"/>
      <c r="F72" s="70"/>
      <c r="G72" s="98"/>
      <c r="H72" s="98"/>
      <c r="L72" s="174"/>
      <c r="M72" s="175"/>
      <c r="N72" s="480"/>
      <c r="O72" s="480"/>
      <c r="P72" s="480"/>
      <c r="Q72" s="366"/>
      <c r="R72" s="366"/>
      <c r="S72" s="31"/>
      <c r="T72" s="31"/>
      <c r="U72" s="138"/>
      <c r="V72" s="31"/>
      <c r="W72" s="238"/>
      <c r="X72" s="31"/>
      <c r="Y72" s="236"/>
      <c r="Z72" s="236"/>
      <c r="AA72" s="31"/>
      <c r="AD72" s="31"/>
      <c r="AE72" s="136"/>
      <c r="AF72" s="31"/>
      <c r="AG72" s="31"/>
    </row>
    <row r="73" spans="1:33" ht="24" customHeight="1">
      <c r="A73" s="498" t="s">
        <v>163</v>
      </c>
      <c r="C73" s="496"/>
      <c r="D73" s="519"/>
      <c r="E73" s="492" t="s">
        <v>1</v>
      </c>
      <c r="F73" s="489"/>
      <c r="G73" s="486" t="s">
        <v>2</v>
      </c>
      <c r="H73" s="478"/>
      <c r="I73" s="483" t="s">
        <v>14</v>
      </c>
      <c r="J73" s="361"/>
      <c r="K73" s="35"/>
      <c r="L73" s="36"/>
      <c r="N73" s="31"/>
      <c r="O73" s="141"/>
      <c r="P73" s="31"/>
      <c r="Q73" s="31"/>
      <c r="R73" s="31"/>
      <c r="S73" s="31"/>
      <c r="T73" s="238"/>
      <c r="U73" s="138"/>
      <c r="V73" s="31"/>
      <c r="W73" s="238"/>
      <c r="X73" s="31"/>
      <c r="Y73" s="236"/>
      <c r="Z73" s="236"/>
      <c r="AA73" s="31"/>
      <c r="AD73" s="31"/>
      <c r="AE73" s="136"/>
      <c r="AF73" s="31"/>
      <c r="AG73" s="31"/>
    </row>
    <row r="74" spans="1:33" ht="24" customHeight="1">
      <c r="A74" s="498"/>
      <c r="C74" s="497"/>
      <c r="D74" s="520"/>
      <c r="E74" s="493"/>
      <c r="F74" s="490"/>
      <c r="G74" s="487"/>
      <c r="H74" s="479"/>
      <c r="I74" s="484"/>
      <c r="N74" s="31"/>
      <c r="O74" s="31"/>
      <c r="P74" s="31"/>
      <c r="Q74" s="31"/>
      <c r="R74" s="31"/>
      <c r="S74" s="31"/>
      <c r="T74" s="31"/>
      <c r="U74" s="138"/>
      <c r="V74" s="31"/>
      <c r="W74" s="238"/>
      <c r="X74" s="31"/>
      <c r="Y74" s="236"/>
      <c r="Z74" s="236"/>
      <c r="AA74" s="31"/>
      <c r="AD74" s="31"/>
      <c r="AE74" s="136"/>
      <c r="AF74" s="31"/>
      <c r="AG74" s="31"/>
    </row>
    <row r="75" spans="4:33" ht="10.5" customHeight="1">
      <c r="D75" s="238"/>
      <c r="N75" s="31"/>
      <c r="O75" s="31"/>
      <c r="P75" s="31"/>
      <c r="Q75" s="31"/>
      <c r="R75" s="31"/>
      <c r="S75" s="31"/>
      <c r="T75" s="31"/>
      <c r="U75" s="138"/>
      <c r="V75" s="31"/>
      <c r="W75" s="238"/>
      <c r="X75" s="31"/>
      <c r="Y75" s="236"/>
      <c r="Z75" s="236"/>
      <c r="AA75" s="31"/>
      <c r="AD75" s="31"/>
      <c r="AE75" s="136"/>
      <c r="AF75" s="31"/>
      <c r="AG75" s="31"/>
    </row>
    <row r="76" spans="4:33" ht="7.5" customHeight="1">
      <c r="D76" s="238"/>
      <c r="N76" s="31"/>
      <c r="O76" s="31"/>
      <c r="P76" s="31"/>
      <c r="Q76" s="31"/>
      <c r="R76" s="31"/>
      <c r="S76" s="31"/>
      <c r="T76" s="31"/>
      <c r="U76" s="138"/>
      <c r="V76" s="31"/>
      <c r="W76" s="238"/>
      <c r="X76" s="31"/>
      <c r="Y76" s="236"/>
      <c r="Z76" s="236"/>
      <c r="AA76" s="31"/>
      <c r="AD76" s="31"/>
      <c r="AE76" s="136"/>
      <c r="AF76" s="31"/>
      <c r="AG76" s="31"/>
    </row>
    <row r="77" spans="14:33" ht="24">
      <c r="N77" s="31"/>
      <c r="O77" s="31"/>
      <c r="P77" s="31"/>
      <c r="Q77" s="31"/>
      <c r="R77" s="31"/>
      <c r="S77" s="31"/>
      <c r="T77" s="31"/>
      <c r="U77" s="138"/>
      <c r="V77" s="31"/>
      <c r="W77" s="238"/>
      <c r="X77" s="31"/>
      <c r="Y77" s="236"/>
      <c r="Z77" s="236"/>
      <c r="AA77" s="31"/>
      <c r="AD77" s="31"/>
      <c r="AE77" s="136"/>
      <c r="AF77" s="31"/>
      <c r="AG77" s="31"/>
    </row>
    <row r="78" spans="14:27" ht="24">
      <c r="N78" s="31"/>
      <c r="O78" s="31"/>
      <c r="P78" s="31"/>
      <c r="Q78" s="31"/>
      <c r="R78" s="31"/>
      <c r="S78" s="31"/>
      <c r="T78" s="31"/>
      <c r="U78" s="138"/>
      <c r="V78" s="31"/>
      <c r="W78" s="238"/>
      <c r="X78" s="31"/>
      <c r="Y78" s="236"/>
      <c r="Z78" s="236"/>
      <c r="AA78" s="31"/>
    </row>
    <row r="79" spans="14:27" ht="24">
      <c r="N79" s="31"/>
      <c r="O79" s="31"/>
      <c r="P79" s="31"/>
      <c r="Q79" s="31"/>
      <c r="R79" s="31"/>
      <c r="S79" s="31"/>
      <c r="T79" s="31"/>
      <c r="U79" s="138"/>
      <c r="V79" s="31"/>
      <c r="W79" s="238"/>
      <c r="X79" s="31"/>
      <c r="Y79" s="236"/>
      <c r="Z79" s="236"/>
      <c r="AA79" s="31"/>
    </row>
    <row r="80" spans="14:27" ht="24">
      <c r="N80" s="31"/>
      <c r="O80" s="31"/>
      <c r="P80" s="31"/>
      <c r="Q80" s="31"/>
      <c r="R80" s="31"/>
      <c r="S80" s="31"/>
      <c r="T80" s="31"/>
      <c r="U80" s="138"/>
      <c r="V80" s="31"/>
      <c r="W80" s="238"/>
      <c r="X80" s="31"/>
      <c r="Y80" s="236"/>
      <c r="Z80" s="236"/>
      <c r="AA80" s="31"/>
    </row>
    <row r="81" spans="14:27" ht="24">
      <c r="N81" s="31"/>
      <c r="O81" s="31"/>
      <c r="P81" s="31"/>
      <c r="Q81" s="31"/>
      <c r="R81" s="31"/>
      <c r="S81" s="31"/>
      <c r="T81" s="31"/>
      <c r="U81" s="138"/>
      <c r="V81" s="31"/>
      <c r="W81" s="238"/>
      <c r="X81" s="31"/>
      <c r="Y81" s="236"/>
      <c r="Z81" s="236"/>
      <c r="AA81" s="31"/>
    </row>
    <row r="83" ht="13.5" customHeight="1"/>
    <row r="84" ht="13.5" customHeight="1"/>
    <row r="85" ht="13.5" customHeight="1"/>
    <row r="86" ht="13.5" customHeight="1"/>
  </sheetData>
  <sheetProtection/>
  <mergeCells count="525">
    <mergeCell ref="W3:AB3"/>
    <mergeCell ref="A10:A11"/>
    <mergeCell ref="A2:D2"/>
    <mergeCell ref="A4:A5"/>
    <mergeCell ref="A6:A7"/>
    <mergeCell ref="A8:A9"/>
    <mergeCell ref="V4:V5"/>
    <mergeCell ref="V6:V7"/>
    <mergeCell ref="V8:V9"/>
    <mergeCell ref="V10:V11"/>
    <mergeCell ref="A34:A35"/>
    <mergeCell ref="A12:A13"/>
    <mergeCell ref="A14:A15"/>
    <mergeCell ref="A20:A21"/>
    <mergeCell ref="A22:A23"/>
    <mergeCell ref="A24:A25"/>
    <mergeCell ref="A26:A27"/>
    <mergeCell ref="A18:A19"/>
    <mergeCell ref="A30:A31"/>
    <mergeCell ref="A16:A17"/>
    <mergeCell ref="A55:A56"/>
    <mergeCell ref="A59:A60"/>
    <mergeCell ref="C4:C5"/>
    <mergeCell ref="C6:C7"/>
    <mergeCell ref="C8:C9"/>
    <mergeCell ref="C10:C11"/>
    <mergeCell ref="C12:C13"/>
    <mergeCell ref="C14:C15"/>
    <mergeCell ref="A32:A33"/>
    <mergeCell ref="A28:A29"/>
    <mergeCell ref="C34:C35"/>
    <mergeCell ref="C16:C17"/>
    <mergeCell ref="C18:C19"/>
    <mergeCell ref="C20:C21"/>
    <mergeCell ref="C22:C23"/>
    <mergeCell ref="C24:C25"/>
    <mergeCell ref="C26:C27"/>
    <mergeCell ref="C32:C33"/>
    <mergeCell ref="C55:C56"/>
    <mergeCell ref="C59:C60"/>
    <mergeCell ref="D4:D5"/>
    <mergeCell ref="D6:D7"/>
    <mergeCell ref="D8:D9"/>
    <mergeCell ref="D10:D11"/>
    <mergeCell ref="D12:D13"/>
    <mergeCell ref="D14:D15"/>
    <mergeCell ref="C28:C29"/>
    <mergeCell ref="C30:C31"/>
    <mergeCell ref="D34:D35"/>
    <mergeCell ref="D16:D17"/>
    <mergeCell ref="D18:D19"/>
    <mergeCell ref="D20:D21"/>
    <mergeCell ref="D22:D23"/>
    <mergeCell ref="D24:D25"/>
    <mergeCell ref="D26:D27"/>
    <mergeCell ref="D32:D33"/>
    <mergeCell ref="D55:D56"/>
    <mergeCell ref="D59:D60"/>
    <mergeCell ref="E4:E5"/>
    <mergeCell ref="E6:E7"/>
    <mergeCell ref="E8:E9"/>
    <mergeCell ref="E10:E11"/>
    <mergeCell ref="E12:E13"/>
    <mergeCell ref="E14:E15"/>
    <mergeCell ref="D28:D29"/>
    <mergeCell ref="D30:D31"/>
    <mergeCell ref="E32:E33"/>
    <mergeCell ref="E34:E35"/>
    <mergeCell ref="E16:E17"/>
    <mergeCell ref="E18:E19"/>
    <mergeCell ref="E20:E21"/>
    <mergeCell ref="E22:E23"/>
    <mergeCell ref="E24:E25"/>
    <mergeCell ref="E26:E27"/>
    <mergeCell ref="E55:E56"/>
    <mergeCell ref="E59:E60"/>
    <mergeCell ref="F4:F5"/>
    <mergeCell ref="F6:F7"/>
    <mergeCell ref="F8:F9"/>
    <mergeCell ref="F10:F11"/>
    <mergeCell ref="F12:F13"/>
    <mergeCell ref="F14:F15"/>
    <mergeCell ref="E28:E29"/>
    <mergeCell ref="E30:E31"/>
    <mergeCell ref="F32:F33"/>
    <mergeCell ref="F34:F35"/>
    <mergeCell ref="F16:F17"/>
    <mergeCell ref="F18:F19"/>
    <mergeCell ref="F20:F21"/>
    <mergeCell ref="F22:F23"/>
    <mergeCell ref="F24:F25"/>
    <mergeCell ref="F26:F27"/>
    <mergeCell ref="F55:F56"/>
    <mergeCell ref="F59:F60"/>
    <mergeCell ref="G4:G5"/>
    <mergeCell ref="G6:G7"/>
    <mergeCell ref="G8:G9"/>
    <mergeCell ref="G10:G11"/>
    <mergeCell ref="G12:G13"/>
    <mergeCell ref="G14:G15"/>
    <mergeCell ref="F28:F29"/>
    <mergeCell ref="F30:F31"/>
    <mergeCell ref="G32:G33"/>
    <mergeCell ref="G34:G35"/>
    <mergeCell ref="G16:G17"/>
    <mergeCell ref="G18:G19"/>
    <mergeCell ref="G20:G21"/>
    <mergeCell ref="G22:G23"/>
    <mergeCell ref="G24:G25"/>
    <mergeCell ref="G26:G27"/>
    <mergeCell ref="G55:G56"/>
    <mergeCell ref="G59:G60"/>
    <mergeCell ref="H4:H5"/>
    <mergeCell ref="H6:H7"/>
    <mergeCell ref="H8:H9"/>
    <mergeCell ref="H10:H11"/>
    <mergeCell ref="H12:H13"/>
    <mergeCell ref="H14:H15"/>
    <mergeCell ref="G28:G29"/>
    <mergeCell ref="G30:G31"/>
    <mergeCell ref="H32:H33"/>
    <mergeCell ref="H34:H35"/>
    <mergeCell ref="H36:H37"/>
    <mergeCell ref="H42:H43"/>
    <mergeCell ref="H16:H17"/>
    <mergeCell ref="H18:H19"/>
    <mergeCell ref="H20:H21"/>
    <mergeCell ref="H22:H23"/>
    <mergeCell ref="H24:H25"/>
    <mergeCell ref="H26:H27"/>
    <mergeCell ref="H55:H56"/>
    <mergeCell ref="H59:H60"/>
    <mergeCell ref="I4:I5"/>
    <mergeCell ref="I6:I7"/>
    <mergeCell ref="I8:I9"/>
    <mergeCell ref="I10:I11"/>
    <mergeCell ref="I12:I13"/>
    <mergeCell ref="I14:I15"/>
    <mergeCell ref="H28:H29"/>
    <mergeCell ref="H30:H31"/>
    <mergeCell ref="I30:I31"/>
    <mergeCell ref="I32:I33"/>
    <mergeCell ref="I34:I35"/>
    <mergeCell ref="I16:I17"/>
    <mergeCell ref="I18:I19"/>
    <mergeCell ref="I20:I21"/>
    <mergeCell ref="I22:I23"/>
    <mergeCell ref="I24:I25"/>
    <mergeCell ref="I26:I27"/>
    <mergeCell ref="I28:I29"/>
    <mergeCell ref="I55:I56"/>
    <mergeCell ref="I59:I60"/>
    <mergeCell ref="I40:I41"/>
    <mergeCell ref="I42:I43"/>
    <mergeCell ref="I46:I47"/>
    <mergeCell ref="I50:I51"/>
    <mergeCell ref="V12:V13"/>
    <mergeCell ref="V14:V15"/>
    <mergeCell ref="V40:V41"/>
    <mergeCell ref="V42:V43"/>
    <mergeCell ref="V46:V47"/>
    <mergeCell ref="V22:V23"/>
    <mergeCell ref="V24:V25"/>
    <mergeCell ref="V26:V27"/>
    <mergeCell ref="V28:V29"/>
    <mergeCell ref="V30:V31"/>
    <mergeCell ref="V38:V39"/>
    <mergeCell ref="V16:V17"/>
    <mergeCell ref="V18:V19"/>
    <mergeCell ref="V20:V21"/>
    <mergeCell ref="W32:W33"/>
    <mergeCell ref="W34:W35"/>
    <mergeCell ref="W38:W39"/>
    <mergeCell ref="V32:V33"/>
    <mergeCell ref="W16:W17"/>
    <mergeCell ref="V34:V35"/>
    <mergeCell ref="W4:W5"/>
    <mergeCell ref="W6:W7"/>
    <mergeCell ref="W8:W9"/>
    <mergeCell ref="W40:W41"/>
    <mergeCell ref="W42:W43"/>
    <mergeCell ref="W18:W19"/>
    <mergeCell ref="W20:W21"/>
    <mergeCell ref="W22:W23"/>
    <mergeCell ref="W24:W25"/>
    <mergeCell ref="W26:W27"/>
    <mergeCell ref="X6:X7"/>
    <mergeCell ref="X8:X9"/>
    <mergeCell ref="X10:X11"/>
    <mergeCell ref="X12:X13"/>
    <mergeCell ref="W30:W31"/>
    <mergeCell ref="W28:W29"/>
    <mergeCell ref="W10:W11"/>
    <mergeCell ref="W12:W13"/>
    <mergeCell ref="W14:W15"/>
    <mergeCell ref="X14:X15"/>
    <mergeCell ref="X16:X17"/>
    <mergeCell ref="X18:X19"/>
    <mergeCell ref="X20:X21"/>
    <mergeCell ref="X22:X23"/>
    <mergeCell ref="X24:X25"/>
    <mergeCell ref="X40:X41"/>
    <mergeCell ref="X42:X43"/>
    <mergeCell ref="X26:X27"/>
    <mergeCell ref="X28:X29"/>
    <mergeCell ref="X30:X31"/>
    <mergeCell ref="X32:X33"/>
    <mergeCell ref="X34:X35"/>
    <mergeCell ref="X38:X39"/>
    <mergeCell ref="Y28:Y29"/>
    <mergeCell ref="Y30:Y31"/>
    <mergeCell ref="Y32:Y33"/>
    <mergeCell ref="Y4:Y5"/>
    <mergeCell ref="Y6:Y7"/>
    <mergeCell ref="Y8:Y9"/>
    <mergeCell ref="Y10:Y11"/>
    <mergeCell ref="Y12:Y13"/>
    <mergeCell ref="Y14:Y15"/>
    <mergeCell ref="Y16:Y17"/>
    <mergeCell ref="Z8:Z9"/>
    <mergeCell ref="Z10:Z11"/>
    <mergeCell ref="Z12:Z13"/>
    <mergeCell ref="Z14:Z15"/>
    <mergeCell ref="Z16:Z17"/>
    <mergeCell ref="Y26:Y27"/>
    <mergeCell ref="Y18:Y19"/>
    <mergeCell ref="Y20:Y21"/>
    <mergeCell ref="AA8:AA9"/>
    <mergeCell ref="AA10:AA11"/>
    <mergeCell ref="AA12:AA13"/>
    <mergeCell ref="Z30:Z31"/>
    <mergeCell ref="Z32:Z33"/>
    <mergeCell ref="Z34:Z35"/>
    <mergeCell ref="Z18:Z19"/>
    <mergeCell ref="Z20:Z21"/>
    <mergeCell ref="Z22:Z23"/>
    <mergeCell ref="Z24:Z25"/>
    <mergeCell ref="Z38:Z39"/>
    <mergeCell ref="Y34:Y35"/>
    <mergeCell ref="AA14:AA15"/>
    <mergeCell ref="AA16:AA17"/>
    <mergeCell ref="AA18:AA19"/>
    <mergeCell ref="AA20:AA21"/>
    <mergeCell ref="AA22:AA23"/>
    <mergeCell ref="AA24:AA25"/>
    <mergeCell ref="Y22:Y23"/>
    <mergeCell ref="Y24:Y25"/>
    <mergeCell ref="AA26:AA27"/>
    <mergeCell ref="AA28:AA29"/>
    <mergeCell ref="AA30:AA31"/>
    <mergeCell ref="AA32:AA33"/>
    <mergeCell ref="AA34:AA35"/>
    <mergeCell ref="Z26:Z27"/>
    <mergeCell ref="Z28:Z29"/>
    <mergeCell ref="C1:AB1"/>
    <mergeCell ref="AB4:AB5"/>
    <mergeCell ref="AD4:AD5"/>
    <mergeCell ref="AB6:AB7"/>
    <mergeCell ref="AD6:AD7"/>
    <mergeCell ref="AA4:AA5"/>
    <mergeCell ref="AA6:AA7"/>
    <mergeCell ref="Z4:Z5"/>
    <mergeCell ref="Z6:Z7"/>
    <mergeCell ref="X4:X5"/>
    <mergeCell ref="AB8:AB9"/>
    <mergeCell ref="AD8:AD9"/>
    <mergeCell ref="AB10:AB11"/>
    <mergeCell ref="AD10:AD11"/>
    <mergeCell ref="AB12:AB13"/>
    <mergeCell ref="AD12:AD13"/>
    <mergeCell ref="AB14:AB15"/>
    <mergeCell ref="AD14:AD15"/>
    <mergeCell ref="AB16:AB17"/>
    <mergeCell ref="AD16:AD17"/>
    <mergeCell ref="AB18:AB19"/>
    <mergeCell ref="AD18:AD19"/>
    <mergeCell ref="AB20:AB21"/>
    <mergeCell ref="AD20:AD21"/>
    <mergeCell ref="AB22:AB23"/>
    <mergeCell ref="AD22:AD23"/>
    <mergeCell ref="AB24:AB25"/>
    <mergeCell ref="AD24:AD25"/>
    <mergeCell ref="AB26:AB27"/>
    <mergeCell ref="AD26:AD27"/>
    <mergeCell ref="AB28:AB29"/>
    <mergeCell ref="AD28:AD29"/>
    <mergeCell ref="AB30:AB31"/>
    <mergeCell ref="AD30:AD31"/>
    <mergeCell ref="AB32:AB33"/>
    <mergeCell ref="AD32:AD33"/>
    <mergeCell ref="AB34:AB35"/>
    <mergeCell ref="AD34:AD35"/>
    <mergeCell ref="A36:A37"/>
    <mergeCell ref="C36:C37"/>
    <mergeCell ref="D36:D37"/>
    <mergeCell ref="E36:E37"/>
    <mergeCell ref="F36:F37"/>
    <mergeCell ref="G36:G37"/>
    <mergeCell ref="I36:I37"/>
    <mergeCell ref="V36:V37"/>
    <mergeCell ref="W36:W37"/>
    <mergeCell ref="X36:X37"/>
    <mergeCell ref="Z36:Z37"/>
    <mergeCell ref="AA36:AA37"/>
    <mergeCell ref="AB36:AB37"/>
    <mergeCell ref="AD36:AD37"/>
    <mergeCell ref="A38:A39"/>
    <mergeCell ref="C38:C39"/>
    <mergeCell ref="D38:D39"/>
    <mergeCell ref="E38:E39"/>
    <mergeCell ref="F38:F39"/>
    <mergeCell ref="G38:G39"/>
    <mergeCell ref="H38:H39"/>
    <mergeCell ref="I38:I39"/>
    <mergeCell ref="AA38:AA39"/>
    <mergeCell ref="AB38:AB39"/>
    <mergeCell ref="AD38:AD39"/>
    <mergeCell ref="A40:A41"/>
    <mergeCell ref="C40:C41"/>
    <mergeCell ref="D40:D41"/>
    <mergeCell ref="E40:E41"/>
    <mergeCell ref="F40:F41"/>
    <mergeCell ref="G40:G41"/>
    <mergeCell ref="H40:H41"/>
    <mergeCell ref="Z40:Z41"/>
    <mergeCell ref="AA40:AA41"/>
    <mergeCell ref="AB40:AB41"/>
    <mergeCell ref="AD40:AD41"/>
    <mergeCell ref="A42:A43"/>
    <mergeCell ref="C42:C43"/>
    <mergeCell ref="D42:D43"/>
    <mergeCell ref="E42:E43"/>
    <mergeCell ref="F42:F43"/>
    <mergeCell ref="G42:G43"/>
    <mergeCell ref="Z42:Z43"/>
    <mergeCell ref="AA42:AA43"/>
    <mergeCell ref="AB42:AB43"/>
    <mergeCell ref="AD42:AD43"/>
    <mergeCell ref="A44:A45"/>
    <mergeCell ref="C44:C45"/>
    <mergeCell ref="D44:D45"/>
    <mergeCell ref="E44:E45"/>
    <mergeCell ref="F44:F45"/>
    <mergeCell ref="G44:G45"/>
    <mergeCell ref="H44:H45"/>
    <mergeCell ref="I44:I45"/>
    <mergeCell ref="V44:V45"/>
    <mergeCell ref="W44:W45"/>
    <mergeCell ref="X44:X45"/>
    <mergeCell ref="Z44:Z45"/>
    <mergeCell ref="AA44:AA45"/>
    <mergeCell ref="AB44:AB45"/>
    <mergeCell ref="AD44:AD45"/>
    <mergeCell ref="A46:A47"/>
    <mergeCell ref="C46:C47"/>
    <mergeCell ref="D46:D47"/>
    <mergeCell ref="E46:E47"/>
    <mergeCell ref="F46:F47"/>
    <mergeCell ref="G46:G47"/>
    <mergeCell ref="H46:H47"/>
    <mergeCell ref="W46:W47"/>
    <mergeCell ref="X46:X47"/>
    <mergeCell ref="Z46:Z47"/>
    <mergeCell ref="AA46:AA47"/>
    <mergeCell ref="AB46:AB47"/>
    <mergeCell ref="AD46:AD47"/>
    <mergeCell ref="V48:V49"/>
    <mergeCell ref="W48:W49"/>
    <mergeCell ref="X48:X49"/>
    <mergeCell ref="Z48:Z49"/>
    <mergeCell ref="A48:A49"/>
    <mergeCell ref="C48:C49"/>
    <mergeCell ref="D48:D49"/>
    <mergeCell ref="E48:E49"/>
    <mergeCell ref="F48:F49"/>
    <mergeCell ref="G48:G49"/>
    <mergeCell ref="AD48:AD49"/>
    <mergeCell ref="A50:A51"/>
    <mergeCell ref="C50:C51"/>
    <mergeCell ref="D50:D51"/>
    <mergeCell ref="E50:E51"/>
    <mergeCell ref="F50:F51"/>
    <mergeCell ref="G50:G51"/>
    <mergeCell ref="H50:H51"/>
    <mergeCell ref="H48:H49"/>
    <mergeCell ref="I48:I49"/>
    <mergeCell ref="W50:W51"/>
    <mergeCell ref="X50:X51"/>
    <mergeCell ref="Z50:Z51"/>
    <mergeCell ref="AA50:AA51"/>
    <mergeCell ref="AB50:AB51"/>
    <mergeCell ref="AA48:AA49"/>
    <mergeCell ref="AB48:AB49"/>
    <mergeCell ref="Y50:Y51"/>
    <mergeCell ref="AD50:AD51"/>
    <mergeCell ref="U55:U56"/>
    <mergeCell ref="V55:V56"/>
    <mergeCell ref="W55:W56"/>
    <mergeCell ref="X55:X56"/>
    <mergeCell ref="Y55:Y56"/>
    <mergeCell ref="Z55:Z56"/>
    <mergeCell ref="AA55:AA56"/>
    <mergeCell ref="AB55:AB56"/>
    <mergeCell ref="V50:V51"/>
    <mergeCell ref="A57:A58"/>
    <mergeCell ref="C57:C58"/>
    <mergeCell ref="D57:D58"/>
    <mergeCell ref="E57:E58"/>
    <mergeCell ref="F57:F58"/>
    <mergeCell ref="G57:G58"/>
    <mergeCell ref="Y59:Y60"/>
    <mergeCell ref="Z59:Z60"/>
    <mergeCell ref="H57:H58"/>
    <mergeCell ref="I57:I58"/>
    <mergeCell ref="U57:U58"/>
    <mergeCell ref="V57:V58"/>
    <mergeCell ref="W57:W58"/>
    <mergeCell ref="X57:X58"/>
    <mergeCell ref="H61:H62"/>
    <mergeCell ref="I61:I62"/>
    <mergeCell ref="Y57:Y58"/>
    <mergeCell ref="Z57:Z58"/>
    <mergeCell ref="AA57:AA58"/>
    <mergeCell ref="AB57:AB58"/>
    <mergeCell ref="U59:U60"/>
    <mergeCell ref="V59:V60"/>
    <mergeCell ref="W59:W60"/>
    <mergeCell ref="X59:X60"/>
    <mergeCell ref="V61:V62"/>
    <mergeCell ref="W61:W62"/>
    <mergeCell ref="AA59:AA60"/>
    <mergeCell ref="AB59:AB60"/>
    <mergeCell ref="A61:A62"/>
    <mergeCell ref="C61:C62"/>
    <mergeCell ref="D61:D62"/>
    <mergeCell ref="E61:E62"/>
    <mergeCell ref="F61:F62"/>
    <mergeCell ref="G61:G62"/>
    <mergeCell ref="Y61:Y62"/>
    <mergeCell ref="Z61:Z62"/>
    <mergeCell ref="AA61:AA62"/>
    <mergeCell ref="AB61:AB62"/>
    <mergeCell ref="J47:J48"/>
    <mergeCell ref="U47:U48"/>
    <mergeCell ref="L61:L62"/>
    <mergeCell ref="M61:M62"/>
    <mergeCell ref="Q61:Q62"/>
    <mergeCell ref="U61:U62"/>
    <mergeCell ref="Z65:Z66"/>
    <mergeCell ref="AA65:AA66"/>
    <mergeCell ref="AB65:AB66"/>
    <mergeCell ref="J7:J8"/>
    <mergeCell ref="J19:J20"/>
    <mergeCell ref="J23:J24"/>
    <mergeCell ref="J31:J32"/>
    <mergeCell ref="J35:J36"/>
    <mergeCell ref="J43:J44"/>
    <mergeCell ref="X61:X62"/>
    <mergeCell ref="B65:F66"/>
    <mergeCell ref="U65:U66"/>
    <mergeCell ref="V65:V66"/>
    <mergeCell ref="W65:W66"/>
    <mergeCell ref="X65:X66"/>
    <mergeCell ref="Y65:Y66"/>
    <mergeCell ref="H69:H70"/>
    <mergeCell ref="I69:I70"/>
    <mergeCell ref="U67:U68"/>
    <mergeCell ref="V67:V68"/>
    <mergeCell ref="W67:W68"/>
    <mergeCell ref="X67:X68"/>
    <mergeCell ref="W69:W70"/>
    <mergeCell ref="X69:X70"/>
    <mergeCell ref="V69:V70"/>
    <mergeCell ref="A69:A70"/>
    <mergeCell ref="C69:C70"/>
    <mergeCell ref="D69:D70"/>
    <mergeCell ref="E69:E70"/>
    <mergeCell ref="F69:F70"/>
    <mergeCell ref="G69:G70"/>
    <mergeCell ref="Y69:Y70"/>
    <mergeCell ref="Z69:Z70"/>
    <mergeCell ref="AA67:AA68"/>
    <mergeCell ref="AB67:AB68"/>
    <mergeCell ref="Y67:Y68"/>
    <mergeCell ref="Z67:Z68"/>
    <mergeCell ref="AA69:AA70"/>
    <mergeCell ref="AB69:AB70"/>
    <mergeCell ref="A73:A74"/>
    <mergeCell ref="C73:C74"/>
    <mergeCell ref="D73:D74"/>
    <mergeCell ref="E73:E74"/>
    <mergeCell ref="F73:F74"/>
    <mergeCell ref="G73:G74"/>
    <mergeCell ref="H73:H74"/>
    <mergeCell ref="U69:U70"/>
    <mergeCell ref="I73:I74"/>
    <mergeCell ref="Y36:Y37"/>
    <mergeCell ref="Y38:Y39"/>
    <mergeCell ref="Y40:Y41"/>
    <mergeCell ref="Y42:Y43"/>
    <mergeCell ref="Y44:Y45"/>
    <mergeCell ref="Y46:Y47"/>
    <mergeCell ref="Y48:Y49"/>
    <mergeCell ref="L9:L10"/>
    <mergeCell ref="L21:L22"/>
    <mergeCell ref="L33:L34"/>
    <mergeCell ref="L45:L46"/>
    <mergeCell ref="U7:U8"/>
    <mergeCell ref="U11:U12"/>
    <mergeCell ref="U19:U20"/>
    <mergeCell ref="U23:U24"/>
    <mergeCell ref="U31:U32"/>
    <mergeCell ref="U35:U36"/>
    <mergeCell ref="M39:M40"/>
    <mergeCell ref="R39:R40"/>
    <mergeCell ref="M15:M16"/>
    <mergeCell ref="R15:R16"/>
    <mergeCell ref="N27:N28"/>
    <mergeCell ref="Q27:Q28"/>
    <mergeCell ref="N71:P72"/>
    <mergeCell ref="N7:Q8"/>
    <mergeCell ref="S9:S10"/>
    <mergeCell ref="S21:S22"/>
    <mergeCell ref="S33:S34"/>
    <mergeCell ref="S45:S46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00"/>
  <sheetViews>
    <sheetView zoomScale="60" zoomScaleNormal="60" zoomScalePageLayoutView="0" workbookViewId="0" topLeftCell="A70">
      <selection activeCell="F28" sqref="F28"/>
    </sheetView>
  </sheetViews>
  <sheetFormatPr defaultColWidth="9.00390625" defaultRowHeight="13.5"/>
  <cols>
    <col min="1" max="1" width="4.125" style="0" customWidth="1"/>
    <col min="2" max="2" width="3.875" style="0" customWidth="1"/>
    <col min="3" max="3" width="4.625" style="0" customWidth="1"/>
    <col min="4" max="4" width="3.625" style="0" customWidth="1"/>
    <col min="5" max="5" width="4.75390625" style="2" customWidth="1"/>
    <col min="6" max="6" width="29.375" style="2" customWidth="1"/>
    <col min="7" max="7" width="20.625" style="2" customWidth="1"/>
    <col min="8" max="10" width="4.625" style="306" customWidth="1"/>
    <col min="11" max="11" width="6.75390625" style="306" customWidth="1"/>
    <col min="12" max="12" width="8.00390625" style="306" customWidth="1"/>
    <col min="13" max="13" width="4.625" style="306" customWidth="1"/>
    <col min="14" max="14" width="4.00390625" style="306" customWidth="1"/>
    <col min="15" max="15" width="4.625" style="306" customWidth="1"/>
    <col min="16" max="16" width="3.625" style="306" customWidth="1"/>
    <col min="17" max="17" width="4.625" style="306" customWidth="1"/>
    <col min="18" max="18" width="29.375" style="306" customWidth="1"/>
    <col min="19" max="19" width="20.625" style="306" customWidth="1"/>
    <col min="20" max="21" width="4.625" style="306" customWidth="1"/>
    <col min="22" max="22" width="3.375" style="306" customWidth="1"/>
    <col min="23" max="23" width="2.75390625" style="2" customWidth="1"/>
    <col min="24" max="241" width="9.00390625" style="2" customWidth="1"/>
  </cols>
  <sheetData>
    <row r="1" spans="2:13" ht="32.25">
      <c r="B1" s="343" t="s">
        <v>344</v>
      </c>
      <c r="E1" s="305"/>
      <c r="F1" s="54"/>
      <c r="G1" s="54"/>
      <c r="H1" s="54"/>
      <c r="L1" s="343" t="s">
        <v>317</v>
      </c>
      <c r="M1" s="343"/>
    </row>
    <row r="2" spans="8:18" ht="17.25">
      <c r="H2" s="2"/>
      <c r="R2" s="380" t="s">
        <v>347</v>
      </c>
    </row>
    <row r="3" spans="5:19" ht="18" customHeight="1">
      <c r="E3" s="509" t="s">
        <v>135</v>
      </c>
      <c r="F3" s="177" t="s">
        <v>319</v>
      </c>
      <c r="G3" s="177"/>
      <c r="H3" s="177"/>
      <c r="Q3" s="344"/>
      <c r="R3" s="177" t="s">
        <v>323</v>
      </c>
      <c r="S3" s="177"/>
    </row>
    <row r="4" spans="5:20" ht="18" customHeight="1">
      <c r="E4" s="509"/>
      <c r="F4" s="503"/>
      <c r="G4" s="506"/>
      <c r="H4" s="179"/>
      <c r="P4" s="351"/>
      <c r="Q4" s="362"/>
      <c r="R4" s="503"/>
      <c r="S4" s="506"/>
      <c r="T4" s="518" t="s">
        <v>135</v>
      </c>
    </row>
    <row r="5" spans="5:20" ht="18" customHeight="1">
      <c r="E5" s="509"/>
      <c r="F5" s="504"/>
      <c r="G5" s="507"/>
      <c r="H5" s="345"/>
      <c r="O5" s="349"/>
      <c r="P5" s="353"/>
      <c r="Q5" s="354"/>
      <c r="R5" s="504"/>
      <c r="S5" s="507"/>
      <c r="T5" s="518"/>
    </row>
    <row r="6" spans="5:20" ht="18" customHeight="1">
      <c r="E6" s="372"/>
      <c r="F6" s="179"/>
      <c r="G6" s="242"/>
      <c r="H6" s="347"/>
      <c r="O6" s="377"/>
      <c r="P6" s="355"/>
      <c r="Q6" s="180"/>
      <c r="R6" s="177" t="s">
        <v>324</v>
      </c>
      <c r="S6" s="177"/>
      <c r="T6" s="310"/>
    </row>
    <row r="7" spans="5:20" ht="18" customHeight="1">
      <c r="E7" s="502" t="s">
        <v>136</v>
      </c>
      <c r="F7" s="177" t="s">
        <v>320</v>
      </c>
      <c r="G7" s="177"/>
      <c r="H7" s="347"/>
      <c r="I7" s="353"/>
      <c r="J7" s="355"/>
      <c r="O7" s="355"/>
      <c r="P7" s="355"/>
      <c r="Q7" s="180"/>
      <c r="R7" s="503"/>
      <c r="S7" s="506"/>
      <c r="T7" s="508" t="s">
        <v>136</v>
      </c>
    </row>
    <row r="8" spans="5:20" ht="18" customHeight="1">
      <c r="E8" s="502"/>
      <c r="F8" s="503"/>
      <c r="G8" s="506"/>
      <c r="H8" s="358"/>
      <c r="I8" s="348"/>
      <c r="O8" s="355"/>
      <c r="P8" s="356"/>
      <c r="Q8" s="354"/>
      <c r="R8" s="504"/>
      <c r="S8" s="507"/>
      <c r="T8" s="508"/>
    </row>
    <row r="9" spans="5:20" ht="18" customHeight="1">
      <c r="E9" s="502"/>
      <c r="F9" s="504"/>
      <c r="G9" s="507"/>
      <c r="H9" s="357"/>
      <c r="I9" s="348"/>
      <c r="N9" s="353"/>
      <c r="O9" s="355"/>
      <c r="Q9" s="344"/>
      <c r="R9" s="177" t="s">
        <v>325</v>
      </c>
      <c r="S9" s="177"/>
      <c r="T9" s="360"/>
    </row>
    <row r="10" spans="5:20" ht="18" customHeight="1">
      <c r="E10" s="373"/>
      <c r="H10" s="179"/>
      <c r="I10" s="348"/>
      <c r="J10" s="350"/>
      <c r="K10" s="505" t="s">
        <v>31</v>
      </c>
      <c r="L10" s="505"/>
      <c r="M10" s="371"/>
      <c r="N10" s="355"/>
      <c r="O10" s="355"/>
      <c r="P10" s="351"/>
      <c r="Q10" s="352"/>
      <c r="R10" s="503"/>
      <c r="S10" s="506"/>
      <c r="T10" s="508" t="s">
        <v>137</v>
      </c>
    </row>
    <row r="11" spans="5:20" ht="18" customHeight="1">
      <c r="E11" s="509" t="s">
        <v>137</v>
      </c>
      <c r="F11" s="177" t="s">
        <v>321</v>
      </c>
      <c r="G11" s="177"/>
      <c r="H11" s="179"/>
      <c r="I11" s="348"/>
      <c r="K11" s="505"/>
      <c r="L11" s="505"/>
      <c r="M11" s="371"/>
      <c r="N11" s="355"/>
      <c r="O11" s="355"/>
      <c r="P11" s="353"/>
      <c r="Q11" s="354"/>
      <c r="R11" s="504"/>
      <c r="S11" s="507"/>
      <c r="T11" s="508"/>
    </row>
    <row r="12" spans="5:20" ht="18" customHeight="1">
      <c r="E12" s="509"/>
      <c r="F12" s="503"/>
      <c r="G12" s="506"/>
      <c r="H12" s="179"/>
      <c r="I12" s="348"/>
      <c r="N12" s="355"/>
      <c r="O12" s="378"/>
      <c r="P12" s="355"/>
      <c r="Q12" s="180"/>
      <c r="R12" s="177" t="s">
        <v>326</v>
      </c>
      <c r="S12" s="177"/>
      <c r="T12" s="310"/>
    </row>
    <row r="13" spans="5:20" ht="18" customHeight="1">
      <c r="E13" s="509"/>
      <c r="F13" s="504"/>
      <c r="G13" s="507"/>
      <c r="H13" s="345"/>
      <c r="I13" s="348"/>
      <c r="J13" s="355"/>
      <c r="N13" s="355"/>
      <c r="P13" s="355"/>
      <c r="Q13" s="180"/>
      <c r="R13" s="503"/>
      <c r="S13" s="506"/>
      <c r="T13" s="508" t="s">
        <v>138</v>
      </c>
    </row>
    <row r="14" spans="5:20" ht="18" customHeight="1">
      <c r="E14" s="373"/>
      <c r="H14" s="346"/>
      <c r="I14" s="348"/>
      <c r="N14" s="355"/>
      <c r="P14" s="356"/>
      <c r="Q14" s="354"/>
      <c r="R14" s="504"/>
      <c r="S14" s="507"/>
      <c r="T14" s="508"/>
    </row>
    <row r="15" spans="5:20" ht="18" customHeight="1">
      <c r="E15" s="502" t="s">
        <v>138</v>
      </c>
      <c r="F15" s="177" t="s">
        <v>322</v>
      </c>
      <c r="G15" s="177"/>
      <c r="H15" s="347"/>
      <c r="I15" s="353"/>
      <c r="K15" s="505" t="s">
        <v>318</v>
      </c>
      <c r="L15" s="505"/>
      <c r="M15" s="349"/>
      <c r="N15" s="355"/>
      <c r="Q15" s="344"/>
      <c r="R15" s="177" t="s">
        <v>327</v>
      </c>
      <c r="S15" s="177"/>
      <c r="T15" s="360"/>
    </row>
    <row r="16" spans="5:20" ht="18" customHeight="1">
      <c r="E16" s="502"/>
      <c r="F16" s="503"/>
      <c r="G16" s="506"/>
      <c r="H16" s="359"/>
      <c r="K16" s="505"/>
      <c r="L16" s="505"/>
      <c r="N16" s="355"/>
      <c r="P16" s="351"/>
      <c r="Q16" s="352"/>
      <c r="R16" s="503"/>
      <c r="S16" s="506"/>
      <c r="T16" s="508" t="s">
        <v>139</v>
      </c>
    </row>
    <row r="17" spans="5:20" ht="18" customHeight="1">
      <c r="E17" s="502"/>
      <c r="F17" s="504"/>
      <c r="G17" s="507"/>
      <c r="H17" s="179"/>
      <c r="N17" s="355"/>
      <c r="O17" s="349"/>
      <c r="P17" s="353"/>
      <c r="Q17" s="354"/>
      <c r="R17" s="504"/>
      <c r="S17" s="507"/>
      <c r="T17" s="508"/>
    </row>
    <row r="18" spans="5:20" ht="18" customHeight="1">
      <c r="E18" s="374"/>
      <c r="F18" s="179"/>
      <c r="G18" s="242"/>
      <c r="H18" s="179"/>
      <c r="N18" s="355"/>
      <c r="O18" s="353"/>
      <c r="P18" s="355"/>
      <c r="Q18" s="180"/>
      <c r="R18" s="177" t="s">
        <v>328</v>
      </c>
      <c r="S18" s="177"/>
      <c r="T18" s="310"/>
    </row>
    <row r="19" spans="5:20" ht="18" customHeight="1">
      <c r="E19" s="374"/>
      <c r="F19" s="179"/>
      <c r="G19" s="242"/>
      <c r="H19" s="179"/>
      <c r="N19" s="355"/>
      <c r="O19" s="355"/>
      <c r="P19" s="355"/>
      <c r="Q19" s="180"/>
      <c r="R19" s="503"/>
      <c r="S19" s="506"/>
      <c r="T19" s="508" t="s">
        <v>140</v>
      </c>
    </row>
    <row r="20" spans="5:20" ht="18" customHeight="1">
      <c r="E20" s="308"/>
      <c r="F20" s="177"/>
      <c r="G20" s="177"/>
      <c r="H20" s="178"/>
      <c r="N20" s="355"/>
      <c r="O20" s="355"/>
      <c r="P20" s="356"/>
      <c r="Q20" s="354"/>
      <c r="R20" s="504"/>
      <c r="S20" s="507"/>
      <c r="T20" s="508"/>
    </row>
    <row r="21" spans="5:20" ht="18" customHeight="1">
      <c r="E21" s="308"/>
      <c r="F21" s="181"/>
      <c r="G21" s="379"/>
      <c r="H21" s="179"/>
      <c r="N21" s="350"/>
      <c r="O21" s="355"/>
      <c r="Q21" s="344"/>
      <c r="R21" s="177" t="s">
        <v>329</v>
      </c>
      <c r="S21" s="177"/>
      <c r="T21" s="360"/>
    </row>
    <row r="22" spans="5:20" ht="18" customHeight="1">
      <c r="E22" s="308"/>
      <c r="F22" s="181"/>
      <c r="G22" s="379"/>
      <c r="H22" s="179"/>
      <c r="O22" s="355"/>
      <c r="P22" s="351"/>
      <c r="Q22" s="352"/>
      <c r="R22" s="503"/>
      <c r="S22" s="506"/>
      <c r="T22" s="508" t="s">
        <v>141</v>
      </c>
    </row>
    <row r="23" spans="5:20" ht="18" customHeight="1">
      <c r="E23" s="308"/>
      <c r="F23" s="181"/>
      <c r="G23" s="379"/>
      <c r="H23" s="179"/>
      <c r="O23" s="355"/>
      <c r="P23" s="353"/>
      <c r="Q23" s="354"/>
      <c r="R23" s="504"/>
      <c r="S23" s="507"/>
      <c r="T23" s="508"/>
    </row>
    <row r="24" spans="5:20" ht="18" customHeight="1">
      <c r="E24" s="308"/>
      <c r="F24" s="181"/>
      <c r="G24" s="379"/>
      <c r="H24" s="179"/>
      <c r="O24" s="378"/>
      <c r="P24" s="355"/>
      <c r="Q24" s="180"/>
      <c r="R24" s="177" t="s">
        <v>330</v>
      </c>
      <c r="S24" s="177"/>
      <c r="T24" s="310"/>
    </row>
    <row r="25" spans="5:20" ht="18" customHeight="1">
      <c r="E25" s="308"/>
      <c r="F25" s="181"/>
      <c r="G25" s="379"/>
      <c r="H25" s="179"/>
      <c r="P25" s="355"/>
      <c r="Q25" s="180"/>
      <c r="R25" s="503"/>
      <c r="S25" s="506"/>
      <c r="T25" s="508" t="s">
        <v>142</v>
      </c>
    </row>
    <row r="26" spans="5:20" ht="18" customHeight="1">
      <c r="E26" s="308"/>
      <c r="F26" s="181"/>
      <c r="G26" s="379"/>
      <c r="H26" s="179"/>
      <c r="P26" s="356"/>
      <c r="Q26" s="354"/>
      <c r="R26" s="504"/>
      <c r="S26" s="507"/>
      <c r="T26" s="508"/>
    </row>
    <row r="27" spans="2:20" ht="37.5" customHeight="1">
      <c r="B27" s="305" t="s">
        <v>316</v>
      </c>
      <c r="E27" s="375"/>
      <c r="F27" s="94"/>
      <c r="G27" s="94"/>
      <c r="T27" s="360"/>
    </row>
    <row r="28" spans="5:22" ht="17.25" customHeight="1">
      <c r="E28" s="376"/>
      <c r="F28" s="381" t="s">
        <v>346</v>
      </c>
      <c r="G28" s="125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</row>
    <row r="29" spans="2:22" ht="20.25" customHeight="1">
      <c r="B29" s="510" t="s">
        <v>5</v>
      </c>
      <c r="E29" s="308"/>
      <c r="F29" s="309" t="s">
        <v>8</v>
      </c>
      <c r="G29" s="176"/>
      <c r="H29" s="307"/>
      <c r="I29" s="307"/>
      <c r="J29" s="307"/>
      <c r="K29" s="307"/>
      <c r="L29" s="307"/>
      <c r="M29" s="307"/>
      <c r="N29" s="510" t="s">
        <v>199</v>
      </c>
      <c r="O29" s="307"/>
      <c r="P29" s="307"/>
      <c r="Q29" s="310"/>
      <c r="R29" s="309" t="s">
        <v>145</v>
      </c>
      <c r="S29" s="309"/>
      <c r="T29" s="307"/>
      <c r="U29" s="307"/>
      <c r="V29" s="307"/>
    </row>
    <row r="30" spans="2:22" ht="18" customHeight="1">
      <c r="B30" s="510"/>
      <c r="E30" s="511" t="s">
        <v>135</v>
      </c>
      <c r="F30" s="512"/>
      <c r="G30" s="514"/>
      <c r="H30" s="311"/>
      <c r="I30" s="307"/>
      <c r="J30" s="307"/>
      <c r="K30" s="307"/>
      <c r="L30" s="307"/>
      <c r="M30" s="307"/>
      <c r="N30" s="510"/>
      <c r="O30" s="307"/>
      <c r="P30" s="307"/>
      <c r="Q30" s="511" t="s">
        <v>200</v>
      </c>
      <c r="R30" s="512"/>
      <c r="S30" s="514"/>
      <c r="T30" s="311"/>
      <c r="U30" s="307"/>
      <c r="V30" s="307"/>
    </row>
    <row r="31" spans="2:22" ht="18" customHeight="1">
      <c r="B31" s="510"/>
      <c r="D31" s="312"/>
      <c r="E31" s="511"/>
      <c r="F31" s="513"/>
      <c r="G31" s="515"/>
      <c r="H31" s="307"/>
      <c r="I31" s="313"/>
      <c r="J31" s="307"/>
      <c r="K31" s="307"/>
      <c r="L31" s="307"/>
      <c r="M31" s="307"/>
      <c r="N31" s="510"/>
      <c r="O31" s="307"/>
      <c r="P31" s="314"/>
      <c r="Q31" s="511"/>
      <c r="R31" s="513"/>
      <c r="S31" s="515"/>
      <c r="T31" s="307"/>
      <c r="U31" s="313"/>
      <c r="V31" s="307"/>
    </row>
    <row r="32" spans="2:22" ht="14.25" customHeight="1">
      <c r="B32" s="510"/>
      <c r="D32" s="315"/>
      <c r="E32" s="316"/>
      <c r="F32" s="179"/>
      <c r="G32" s="240"/>
      <c r="H32" s="307"/>
      <c r="I32" s="317"/>
      <c r="J32" s="307"/>
      <c r="K32" s="307"/>
      <c r="L32" s="307"/>
      <c r="M32" s="307"/>
      <c r="N32" s="510"/>
      <c r="O32" s="307"/>
      <c r="P32" s="313"/>
      <c r="Q32" s="316"/>
      <c r="R32" s="179"/>
      <c r="S32" s="240"/>
      <c r="T32" s="307"/>
      <c r="U32" s="317"/>
      <c r="V32" s="307"/>
    </row>
    <row r="33" spans="4:22" ht="14.25" customHeight="1">
      <c r="D33" s="315"/>
      <c r="E33" s="310"/>
      <c r="F33" s="309" t="s">
        <v>331</v>
      </c>
      <c r="G33" s="176"/>
      <c r="H33" s="307"/>
      <c r="I33" s="313"/>
      <c r="J33" s="307"/>
      <c r="K33" s="307"/>
      <c r="L33" s="307"/>
      <c r="M33" s="307"/>
      <c r="N33" s="368"/>
      <c r="O33" s="307"/>
      <c r="P33" s="313"/>
      <c r="Q33" s="310"/>
      <c r="R33" s="309" t="s">
        <v>34</v>
      </c>
      <c r="S33" s="176"/>
      <c r="T33" s="307"/>
      <c r="U33" s="313"/>
      <c r="V33" s="307"/>
    </row>
    <row r="34" spans="4:22" ht="12" customHeight="1">
      <c r="D34" s="315"/>
      <c r="E34" s="511" t="s">
        <v>136</v>
      </c>
      <c r="F34" s="318"/>
      <c r="G34" s="319"/>
      <c r="H34" s="311"/>
      <c r="I34" s="313"/>
      <c r="J34" s="474"/>
      <c r="K34" s="301"/>
      <c r="L34" s="301"/>
      <c r="M34" s="301"/>
      <c r="N34" s="368"/>
      <c r="O34" s="301"/>
      <c r="P34" s="320"/>
      <c r="Q34" s="511" t="s">
        <v>201</v>
      </c>
      <c r="R34" s="512"/>
      <c r="S34" s="514"/>
      <c r="T34" s="311"/>
      <c r="U34" s="313"/>
      <c r="V34" s="474"/>
    </row>
    <row r="35" spans="3:22" ht="5.25" customHeight="1">
      <c r="C35" s="321"/>
      <c r="D35" s="315"/>
      <c r="E35" s="511"/>
      <c r="F35" s="322"/>
      <c r="G35" s="323"/>
      <c r="H35" s="307"/>
      <c r="I35" s="307"/>
      <c r="J35" s="474"/>
      <c r="K35" s="301"/>
      <c r="L35" s="301"/>
      <c r="M35" s="301"/>
      <c r="N35" s="368"/>
      <c r="O35" s="324"/>
      <c r="P35" s="320"/>
      <c r="Q35" s="511"/>
      <c r="R35" s="516"/>
      <c r="S35" s="517"/>
      <c r="T35" s="325"/>
      <c r="U35" s="307"/>
      <c r="V35" s="474"/>
    </row>
    <row r="36" spans="4:22" ht="5.25" customHeight="1">
      <c r="D36" s="315"/>
      <c r="E36" s="511"/>
      <c r="F36" s="322"/>
      <c r="G36" s="323"/>
      <c r="H36" s="307"/>
      <c r="I36" s="307"/>
      <c r="J36" s="474"/>
      <c r="K36" s="301"/>
      <c r="L36" s="301"/>
      <c r="M36" s="301"/>
      <c r="N36" s="368"/>
      <c r="O36" s="301"/>
      <c r="P36" s="320"/>
      <c r="Q36" s="511"/>
      <c r="R36" s="516"/>
      <c r="S36" s="517"/>
      <c r="T36" s="311"/>
      <c r="U36" s="307"/>
      <c r="V36" s="474"/>
    </row>
    <row r="37" spans="4:22" ht="12" customHeight="1">
      <c r="D37" s="315"/>
      <c r="E37" s="511"/>
      <c r="F37" s="326"/>
      <c r="G37" s="327"/>
      <c r="H37" s="328"/>
      <c r="I37" s="313"/>
      <c r="J37" s="474"/>
      <c r="K37" s="301"/>
      <c r="L37" s="301"/>
      <c r="M37" s="301"/>
      <c r="N37" s="368"/>
      <c r="O37" s="301"/>
      <c r="P37" s="320"/>
      <c r="Q37" s="511"/>
      <c r="R37" s="513"/>
      <c r="S37" s="515"/>
      <c r="T37" s="307"/>
      <c r="U37" s="313"/>
      <c r="V37" s="474"/>
    </row>
    <row r="38" spans="4:22" ht="15" customHeight="1">
      <c r="D38" s="315"/>
      <c r="E38" s="316"/>
      <c r="F38" s="179"/>
      <c r="G38" s="240"/>
      <c r="H38" s="307"/>
      <c r="I38" s="317"/>
      <c r="J38" s="301"/>
      <c r="K38" s="301"/>
      <c r="L38" s="301"/>
      <c r="M38" s="301"/>
      <c r="N38" s="368"/>
      <c r="O38" s="301"/>
      <c r="P38" s="320"/>
      <c r="Q38" s="316"/>
      <c r="R38" s="179"/>
      <c r="S38" s="240"/>
      <c r="T38" s="307"/>
      <c r="U38" s="317"/>
      <c r="V38" s="301"/>
    </row>
    <row r="39" spans="4:22" ht="15" customHeight="1">
      <c r="D39" s="315"/>
      <c r="E39" s="310"/>
      <c r="F39" s="309" t="s">
        <v>60</v>
      </c>
      <c r="G39" s="176"/>
      <c r="H39" s="307"/>
      <c r="I39" s="313"/>
      <c r="J39" s="307"/>
      <c r="K39" s="307"/>
      <c r="L39" s="307"/>
      <c r="M39" s="307"/>
      <c r="N39" s="368"/>
      <c r="O39" s="307"/>
      <c r="P39" s="313"/>
      <c r="Q39" s="310"/>
      <c r="R39" s="309" t="s">
        <v>335</v>
      </c>
      <c r="S39" s="176"/>
      <c r="T39" s="307"/>
      <c r="U39" s="313"/>
      <c r="V39" s="307"/>
    </row>
    <row r="40" spans="4:22" ht="18" customHeight="1">
      <c r="D40" s="329"/>
      <c r="E40" s="511" t="s">
        <v>137</v>
      </c>
      <c r="F40" s="512"/>
      <c r="G40" s="514"/>
      <c r="H40" s="330"/>
      <c r="I40" s="313"/>
      <c r="J40" s="307"/>
      <c r="K40" s="307"/>
      <c r="L40" s="307"/>
      <c r="M40" s="307"/>
      <c r="N40" s="368"/>
      <c r="O40" s="307"/>
      <c r="P40" s="317"/>
      <c r="Q40" s="511" t="s">
        <v>202</v>
      </c>
      <c r="R40" s="512"/>
      <c r="S40" s="514"/>
      <c r="T40" s="330"/>
      <c r="U40" s="313"/>
      <c r="V40" s="307"/>
    </row>
    <row r="41" spans="5:22" ht="18" customHeight="1">
      <c r="E41" s="511"/>
      <c r="F41" s="513"/>
      <c r="G41" s="515"/>
      <c r="H41" s="331"/>
      <c r="I41" s="307"/>
      <c r="J41" s="307"/>
      <c r="K41" s="307"/>
      <c r="L41" s="307"/>
      <c r="M41" s="307"/>
      <c r="N41" s="368"/>
      <c r="O41" s="307"/>
      <c r="P41" s="307"/>
      <c r="Q41" s="511"/>
      <c r="R41" s="513"/>
      <c r="S41" s="515"/>
      <c r="T41" s="331"/>
      <c r="U41" s="307"/>
      <c r="V41" s="307"/>
    </row>
    <row r="42" spans="5:22" ht="29.25" customHeight="1">
      <c r="E42" s="316"/>
      <c r="F42" s="179"/>
      <c r="G42" s="240"/>
      <c r="H42" s="332"/>
      <c r="I42" s="307"/>
      <c r="J42" s="307"/>
      <c r="K42" s="307"/>
      <c r="L42" s="307"/>
      <c r="M42" s="307"/>
      <c r="N42" s="368"/>
      <c r="O42" s="307"/>
      <c r="P42" s="307"/>
      <c r="Q42" s="316"/>
      <c r="R42" s="179"/>
      <c r="S42" s="240"/>
      <c r="T42" s="332"/>
      <c r="U42" s="307"/>
      <c r="V42" s="307"/>
    </row>
    <row r="43" spans="2:22" ht="17.25" customHeight="1">
      <c r="B43" s="510" t="s">
        <v>16</v>
      </c>
      <c r="E43" s="310"/>
      <c r="F43" s="309" t="s">
        <v>10</v>
      </c>
      <c r="G43" s="176"/>
      <c r="H43" s="332"/>
      <c r="I43" s="307"/>
      <c r="J43" s="307"/>
      <c r="K43" s="307"/>
      <c r="L43" s="307"/>
      <c r="M43" s="307"/>
      <c r="N43" s="510" t="s">
        <v>203</v>
      </c>
      <c r="O43" s="307"/>
      <c r="P43" s="307"/>
      <c r="Q43" s="310"/>
      <c r="R43" s="309" t="s">
        <v>35</v>
      </c>
      <c r="S43" s="176"/>
      <c r="T43" s="307"/>
      <c r="U43" s="307"/>
      <c r="V43" s="307"/>
    </row>
    <row r="44" spans="2:22" ht="18" customHeight="1">
      <c r="B44" s="510"/>
      <c r="E44" s="511" t="s">
        <v>138</v>
      </c>
      <c r="F44" s="512"/>
      <c r="G44" s="514"/>
      <c r="H44" s="330"/>
      <c r="I44" s="332"/>
      <c r="J44" s="307"/>
      <c r="K44" s="307"/>
      <c r="L44" s="307"/>
      <c r="M44" s="307"/>
      <c r="N44" s="510"/>
      <c r="O44" s="307"/>
      <c r="P44" s="307"/>
      <c r="Q44" s="511" t="s">
        <v>204</v>
      </c>
      <c r="R44" s="512"/>
      <c r="S44" s="514"/>
      <c r="T44" s="311"/>
      <c r="U44" s="307"/>
      <c r="V44" s="307"/>
    </row>
    <row r="45" spans="2:22" ht="18" customHeight="1">
      <c r="B45" s="510"/>
      <c r="D45" s="312"/>
      <c r="E45" s="511"/>
      <c r="F45" s="513"/>
      <c r="G45" s="515"/>
      <c r="H45" s="333"/>
      <c r="I45" s="334"/>
      <c r="J45" s="307"/>
      <c r="K45" s="307"/>
      <c r="L45" s="307"/>
      <c r="M45" s="307"/>
      <c r="N45" s="510"/>
      <c r="O45" s="307"/>
      <c r="P45" s="314"/>
      <c r="Q45" s="511"/>
      <c r="R45" s="513"/>
      <c r="S45" s="515"/>
      <c r="T45" s="335"/>
      <c r="U45" s="307"/>
      <c r="V45" s="307"/>
    </row>
    <row r="46" spans="2:22" ht="14.25" customHeight="1">
      <c r="B46" s="510"/>
      <c r="D46" s="315"/>
      <c r="E46" s="316"/>
      <c r="F46" s="179"/>
      <c r="G46" s="240"/>
      <c r="H46" s="307"/>
      <c r="I46" s="336"/>
      <c r="J46" s="307"/>
      <c r="K46" s="307"/>
      <c r="L46" s="307"/>
      <c r="M46" s="307"/>
      <c r="N46" s="510"/>
      <c r="O46" s="307"/>
      <c r="P46" s="313"/>
      <c r="Q46" s="316"/>
      <c r="R46" s="179"/>
      <c r="S46" s="240"/>
      <c r="T46" s="337"/>
      <c r="U46" s="317"/>
      <c r="V46" s="307"/>
    </row>
    <row r="47" spans="4:22" ht="13.5" customHeight="1">
      <c r="D47" s="315"/>
      <c r="E47" s="310"/>
      <c r="F47" s="309" t="s">
        <v>57</v>
      </c>
      <c r="G47" s="176"/>
      <c r="H47" s="307"/>
      <c r="I47" s="313"/>
      <c r="J47" s="307"/>
      <c r="K47" s="307"/>
      <c r="L47" s="307"/>
      <c r="M47" s="307"/>
      <c r="N47" s="368"/>
      <c r="O47" s="307"/>
      <c r="P47" s="313"/>
      <c r="Q47" s="310"/>
      <c r="R47" s="309" t="s">
        <v>336</v>
      </c>
      <c r="S47" s="176"/>
      <c r="T47" s="337"/>
      <c r="U47" s="307"/>
      <c r="V47" s="307"/>
    </row>
    <row r="48" spans="4:22" ht="12" customHeight="1">
      <c r="D48" s="315"/>
      <c r="E48" s="511" t="s">
        <v>139</v>
      </c>
      <c r="F48" s="512"/>
      <c r="G48" s="514"/>
      <c r="H48" s="330"/>
      <c r="I48" s="313"/>
      <c r="J48" s="474"/>
      <c r="K48" s="301"/>
      <c r="L48" s="301"/>
      <c r="M48" s="301"/>
      <c r="N48" s="368"/>
      <c r="O48" s="301"/>
      <c r="P48" s="320"/>
      <c r="Q48" s="511" t="s">
        <v>205</v>
      </c>
      <c r="R48" s="512"/>
      <c r="S48" s="514"/>
      <c r="T48" s="338"/>
      <c r="U48" s="313"/>
      <c r="V48" s="474"/>
    </row>
    <row r="49" spans="3:22" ht="5.25" customHeight="1">
      <c r="C49" s="321"/>
      <c r="D49" s="315"/>
      <c r="E49" s="511"/>
      <c r="F49" s="516"/>
      <c r="G49" s="517"/>
      <c r="H49" s="325"/>
      <c r="I49" s="307"/>
      <c r="J49" s="474"/>
      <c r="K49" s="301"/>
      <c r="L49" s="301"/>
      <c r="M49" s="301"/>
      <c r="N49" s="368"/>
      <c r="O49" s="324"/>
      <c r="P49" s="320"/>
      <c r="Q49" s="511"/>
      <c r="R49" s="516"/>
      <c r="S49" s="517"/>
      <c r="T49" s="307"/>
      <c r="U49" s="307"/>
      <c r="V49" s="474"/>
    </row>
    <row r="50" spans="4:22" ht="5.25" customHeight="1">
      <c r="D50" s="315"/>
      <c r="E50" s="511"/>
      <c r="F50" s="516"/>
      <c r="G50" s="517"/>
      <c r="H50" s="339"/>
      <c r="I50" s="307"/>
      <c r="J50" s="474"/>
      <c r="K50" s="301"/>
      <c r="L50" s="301"/>
      <c r="M50" s="301"/>
      <c r="N50" s="368"/>
      <c r="O50" s="301"/>
      <c r="P50" s="320"/>
      <c r="Q50" s="511"/>
      <c r="R50" s="516"/>
      <c r="S50" s="517"/>
      <c r="T50" s="307"/>
      <c r="U50" s="307"/>
      <c r="V50" s="474"/>
    </row>
    <row r="51" spans="4:22" ht="12" customHeight="1">
      <c r="D51" s="315"/>
      <c r="E51" s="511"/>
      <c r="F51" s="513"/>
      <c r="G51" s="515"/>
      <c r="H51" s="328"/>
      <c r="I51" s="313"/>
      <c r="J51" s="474"/>
      <c r="K51" s="301"/>
      <c r="L51" s="301"/>
      <c r="M51" s="301"/>
      <c r="N51" s="368"/>
      <c r="O51" s="301"/>
      <c r="P51" s="320"/>
      <c r="Q51" s="511"/>
      <c r="R51" s="513"/>
      <c r="S51" s="515"/>
      <c r="T51" s="328"/>
      <c r="U51" s="332"/>
      <c r="V51" s="474"/>
    </row>
    <row r="52" spans="4:22" ht="14.25" customHeight="1">
      <c r="D52" s="315"/>
      <c r="E52" s="316"/>
      <c r="F52" s="179"/>
      <c r="G52" s="240"/>
      <c r="H52" s="307"/>
      <c r="I52" s="317"/>
      <c r="J52" s="301"/>
      <c r="K52" s="301"/>
      <c r="L52" s="301"/>
      <c r="M52" s="301"/>
      <c r="N52" s="368"/>
      <c r="O52" s="301"/>
      <c r="P52" s="320"/>
      <c r="Q52" s="316"/>
      <c r="R52" s="179"/>
      <c r="S52" s="240"/>
      <c r="T52" s="337"/>
      <c r="U52" s="336"/>
      <c r="V52" s="301"/>
    </row>
    <row r="53" spans="4:22" ht="13.5" customHeight="1">
      <c r="D53" s="315"/>
      <c r="E53" s="310"/>
      <c r="F53" s="309" t="s">
        <v>332</v>
      </c>
      <c r="G53" s="176"/>
      <c r="H53" s="307"/>
      <c r="I53" s="313"/>
      <c r="J53" s="332"/>
      <c r="K53" s="332"/>
      <c r="L53" s="332"/>
      <c r="M53" s="332"/>
      <c r="N53" s="370"/>
      <c r="O53" s="332"/>
      <c r="P53" s="334"/>
      <c r="Q53" s="310"/>
      <c r="R53" s="309" t="s">
        <v>337</v>
      </c>
      <c r="S53" s="176"/>
      <c r="T53" s="337"/>
      <c r="U53" s="332"/>
      <c r="V53" s="332"/>
    </row>
    <row r="54" spans="4:22" ht="18" customHeight="1">
      <c r="D54" s="329"/>
      <c r="E54" s="511" t="s">
        <v>140</v>
      </c>
      <c r="F54" s="512"/>
      <c r="G54" s="514"/>
      <c r="H54" s="311"/>
      <c r="I54" s="313"/>
      <c r="J54" s="332"/>
      <c r="K54" s="332"/>
      <c r="L54" s="332"/>
      <c r="M54" s="332"/>
      <c r="N54" s="370"/>
      <c r="O54" s="332"/>
      <c r="P54" s="336"/>
      <c r="Q54" s="511" t="s">
        <v>206</v>
      </c>
      <c r="R54" s="512"/>
      <c r="S54" s="514"/>
      <c r="T54" s="340"/>
      <c r="U54" s="332"/>
      <c r="V54" s="332"/>
    </row>
    <row r="55" spans="5:22" ht="18" customHeight="1">
      <c r="E55" s="511"/>
      <c r="F55" s="513"/>
      <c r="G55" s="515"/>
      <c r="H55" s="333"/>
      <c r="I55" s="307"/>
      <c r="J55" s="307"/>
      <c r="K55" s="307"/>
      <c r="L55" s="307"/>
      <c r="M55" s="307"/>
      <c r="N55" s="368"/>
      <c r="O55" s="307"/>
      <c r="P55" s="307"/>
      <c r="Q55" s="511"/>
      <c r="R55" s="513"/>
      <c r="S55" s="515"/>
      <c r="T55" s="331"/>
      <c r="U55" s="307"/>
      <c r="V55" s="307"/>
    </row>
    <row r="56" spans="5:22" ht="29.25" customHeight="1">
      <c r="E56" s="316"/>
      <c r="F56" s="179"/>
      <c r="G56" s="240"/>
      <c r="H56" s="307"/>
      <c r="I56" s="307"/>
      <c r="J56" s="307"/>
      <c r="K56" s="307"/>
      <c r="L56" s="307"/>
      <c r="M56" s="307"/>
      <c r="N56" s="368"/>
      <c r="O56" s="307"/>
      <c r="P56" s="307"/>
      <c r="Q56" s="316"/>
      <c r="R56" s="179"/>
      <c r="S56" s="240"/>
      <c r="T56" s="332"/>
      <c r="U56" s="307"/>
      <c r="V56" s="307"/>
    </row>
    <row r="57" spans="2:22" ht="20.25" customHeight="1">
      <c r="B57" s="510" t="s">
        <v>207</v>
      </c>
      <c r="E57" s="310"/>
      <c r="F57" s="309" t="s">
        <v>11</v>
      </c>
      <c r="G57" s="176"/>
      <c r="H57" s="307"/>
      <c r="I57" s="307"/>
      <c r="J57" s="332"/>
      <c r="K57" s="332"/>
      <c r="L57" s="332"/>
      <c r="M57" s="332"/>
      <c r="N57" s="510" t="s">
        <v>208</v>
      </c>
      <c r="O57" s="332"/>
      <c r="P57" s="332"/>
      <c r="Q57" s="310"/>
      <c r="R57" s="309" t="s">
        <v>32</v>
      </c>
      <c r="S57" s="176"/>
      <c r="T57" s="307"/>
      <c r="U57" s="307"/>
      <c r="V57" s="307"/>
    </row>
    <row r="58" spans="2:22" ht="18" customHeight="1">
      <c r="B58" s="510"/>
      <c r="E58" s="511" t="s">
        <v>141</v>
      </c>
      <c r="F58" s="512"/>
      <c r="G58" s="514"/>
      <c r="H58" s="311"/>
      <c r="I58" s="307"/>
      <c r="J58" s="332"/>
      <c r="K58" s="332"/>
      <c r="L58" s="332"/>
      <c r="M58" s="332"/>
      <c r="N58" s="510"/>
      <c r="O58" s="332"/>
      <c r="P58" s="332"/>
      <c r="Q58" s="511" t="s">
        <v>209</v>
      </c>
      <c r="R58" s="512"/>
      <c r="S58" s="514"/>
      <c r="T58" s="311"/>
      <c r="U58" s="307"/>
      <c r="V58" s="307"/>
    </row>
    <row r="59" spans="2:22" ht="18" customHeight="1">
      <c r="B59" s="510"/>
      <c r="D59" s="312"/>
      <c r="E59" s="511"/>
      <c r="F59" s="513"/>
      <c r="G59" s="515"/>
      <c r="H59" s="307"/>
      <c r="I59" s="334"/>
      <c r="J59" s="307"/>
      <c r="K59" s="307"/>
      <c r="L59" s="307"/>
      <c r="M59" s="307"/>
      <c r="N59" s="510"/>
      <c r="O59" s="307"/>
      <c r="P59" s="314"/>
      <c r="Q59" s="511"/>
      <c r="R59" s="513"/>
      <c r="S59" s="515"/>
      <c r="T59" s="335"/>
      <c r="U59" s="307"/>
      <c r="V59" s="307"/>
    </row>
    <row r="60" spans="2:22" ht="14.25" customHeight="1">
      <c r="B60" s="510"/>
      <c r="D60" s="315"/>
      <c r="E60" s="316"/>
      <c r="F60" s="179"/>
      <c r="G60" s="240"/>
      <c r="H60" s="307"/>
      <c r="I60" s="336"/>
      <c r="J60" s="307"/>
      <c r="K60" s="307"/>
      <c r="L60" s="307"/>
      <c r="M60" s="307"/>
      <c r="N60" s="510"/>
      <c r="O60" s="307"/>
      <c r="P60" s="313"/>
      <c r="Q60" s="316"/>
      <c r="R60" s="179"/>
      <c r="S60" s="240"/>
      <c r="T60" s="337"/>
      <c r="U60" s="317"/>
      <c r="V60" s="307"/>
    </row>
    <row r="61" spans="2:22" ht="13.5" customHeight="1">
      <c r="B61" s="369"/>
      <c r="D61" s="315"/>
      <c r="E61" s="310"/>
      <c r="F61" s="309" t="s">
        <v>133</v>
      </c>
      <c r="G61" s="176"/>
      <c r="H61" s="307"/>
      <c r="I61" s="334"/>
      <c r="J61" s="307"/>
      <c r="K61" s="307"/>
      <c r="L61" s="307"/>
      <c r="M61" s="307"/>
      <c r="N61" s="368"/>
      <c r="O61" s="307"/>
      <c r="P61" s="313"/>
      <c r="Q61" s="310"/>
      <c r="R61" s="309" t="s">
        <v>33</v>
      </c>
      <c r="S61" s="176"/>
      <c r="T61" s="337"/>
      <c r="U61" s="307"/>
      <c r="V61" s="307"/>
    </row>
    <row r="62" spans="2:22" ht="11.25" customHeight="1">
      <c r="B62" s="369"/>
      <c r="D62" s="315"/>
      <c r="E62" s="511" t="s">
        <v>142</v>
      </c>
      <c r="F62" s="512"/>
      <c r="G62" s="514"/>
      <c r="H62" s="311"/>
      <c r="I62" s="334"/>
      <c r="J62" s="474"/>
      <c r="K62" s="301"/>
      <c r="L62" s="301"/>
      <c r="M62" s="301"/>
      <c r="N62" s="368"/>
      <c r="O62" s="301"/>
      <c r="P62" s="320"/>
      <c r="Q62" s="511" t="s">
        <v>210</v>
      </c>
      <c r="R62" s="512"/>
      <c r="S62" s="514"/>
      <c r="T62" s="338"/>
      <c r="U62" s="313"/>
      <c r="V62" s="474"/>
    </row>
    <row r="63" spans="2:22" ht="5.25" customHeight="1">
      <c r="B63" s="369"/>
      <c r="C63" s="321"/>
      <c r="D63" s="315"/>
      <c r="E63" s="511"/>
      <c r="F63" s="516"/>
      <c r="G63" s="517"/>
      <c r="H63" s="307"/>
      <c r="I63" s="332"/>
      <c r="J63" s="474"/>
      <c r="K63" s="301"/>
      <c r="L63" s="301"/>
      <c r="M63" s="301"/>
      <c r="N63" s="368"/>
      <c r="O63" s="324"/>
      <c r="P63" s="320"/>
      <c r="Q63" s="511"/>
      <c r="R63" s="516"/>
      <c r="S63" s="517"/>
      <c r="T63" s="307"/>
      <c r="U63" s="307"/>
      <c r="V63" s="474"/>
    </row>
    <row r="64" spans="2:22" ht="5.25" customHeight="1">
      <c r="B64" s="369"/>
      <c r="D64" s="315"/>
      <c r="E64" s="511"/>
      <c r="F64" s="516"/>
      <c r="G64" s="517"/>
      <c r="H64" s="307"/>
      <c r="I64" s="332"/>
      <c r="J64" s="474"/>
      <c r="K64" s="301"/>
      <c r="L64" s="301"/>
      <c r="M64" s="301"/>
      <c r="N64" s="368"/>
      <c r="O64" s="301"/>
      <c r="P64" s="320"/>
      <c r="Q64" s="511"/>
      <c r="R64" s="516"/>
      <c r="S64" s="517"/>
      <c r="T64" s="307"/>
      <c r="U64" s="307"/>
      <c r="V64" s="474"/>
    </row>
    <row r="65" spans="2:22" ht="11.25" customHeight="1">
      <c r="B65" s="369"/>
      <c r="D65" s="315"/>
      <c r="E65" s="511"/>
      <c r="F65" s="513"/>
      <c r="G65" s="515"/>
      <c r="H65" s="328"/>
      <c r="I65" s="334"/>
      <c r="J65" s="474"/>
      <c r="K65" s="301"/>
      <c r="L65" s="301"/>
      <c r="M65" s="301"/>
      <c r="N65" s="368"/>
      <c r="O65" s="301"/>
      <c r="P65" s="320"/>
      <c r="Q65" s="511"/>
      <c r="R65" s="513"/>
      <c r="S65" s="515"/>
      <c r="T65" s="328"/>
      <c r="U65" s="307"/>
      <c r="V65" s="474"/>
    </row>
    <row r="66" spans="2:22" ht="14.25" customHeight="1">
      <c r="B66" s="369"/>
      <c r="D66" s="315"/>
      <c r="E66" s="316"/>
      <c r="F66" s="179"/>
      <c r="G66" s="240"/>
      <c r="H66" s="307"/>
      <c r="I66" s="336"/>
      <c r="J66" s="301"/>
      <c r="K66" s="301"/>
      <c r="L66" s="301"/>
      <c r="M66" s="301"/>
      <c r="N66" s="368"/>
      <c r="O66" s="301"/>
      <c r="P66" s="320"/>
      <c r="Q66" s="316"/>
      <c r="R66" s="179"/>
      <c r="S66" s="240"/>
      <c r="T66" s="337"/>
      <c r="U66" s="317"/>
      <c r="V66" s="301"/>
    </row>
    <row r="67" spans="2:22" ht="13.5" customHeight="1">
      <c r="B67" s="369"/>
      <c r="D67" s="315"/>
      <c r="E67" s="310"/>
      <c r="F67" s="309" t="s">
        <v>64</v>
      </c>
      <c r="G67" s="176"/>
      <c r="H67" s="307"/>
      <c r="I67" s="334"/>
      <c r="J67" s="307"/>
      <c r="K67" s="307"/>
      <c r="L67" s="307"/>
      <c r="M67" s="307"/>
      <c r="N67" s="368"/>
      <c r="O67" s="307"/>
      <c r="P67" s="313"/>
      <c r="Q67" s="310"/>
      <c r="R67" s="309" t="s">
        <v>338</v>
      </c>
      <c r="S67" s="176"/>
      <c r="T67" s="337"/>
      <c r="U67" s="307"/>
      <c r="V67" s="307"/>
    </row>
    <row r="68" spans="2:22" ht="18" customHeight="1">
      <c r="B68" s="369"/>
      <c r="D68" s="329"/>
      <c r="E68" s="511" t="s">
        <v>211</v>
      </c>
      <c r="F68" s="512"/>
      <c r="G68" s="514"/>
      <c r="H68" s="311"/>
      <c r="I68" s="334"/>
      <c r="J68" s="307"/>
      <c r="K68" s="307"/>
      <c r="L68" s="307"/>
      <c r="M68" s="307"/>
      <c r="N68" s="368"/>
      <c r="O68" s="307"/>
      <c r="P68" s="317"/>
      <c r="Q68" s="511" t="s">
        <v>212</v>
      </c>
      <c r="R68" s="512"/>
      <c r="S68" s="514"/>
      <c r="T68" s="340"/>
      <c r="U68" s="307"/>
      <c r="V68" s="307"/>
    </row>
    <row r="69" spans="2:22" ht="18" customHeight="1">
      <c r="B69" s="369"/>
      <c r="E69" s="511"/>
      <c r="F69" s="513"/>
      <c r="G69" s="515"/>
      <c r="H69" s="307"/>
      <c r="I69" s="307"/>
      <c r="J69" s="307"/>
      <c r="K69" s="307"/>
      <c r="L69" s="307"/>
      <c r="M69" s="307"/>
      <c r="N69" s="368"/>
      <c r="O69" s="307"/>
      <c r="P69" s="307"/>
      <c r="Q69" s="511"/>
      <c r="R69" s="513"/>
      <c r="S69" s="515"/>
      <c r="T69" s="331"/>
      <c r="U69" s="307"/>
      <c r="V69" s="307"/>
    </row>
    <row r="70" spans="2:22" ht="29.25" customHeight="1">
      <c r="B70" s="369"/>
      <c r="E70" s="316"/>
      <c r="F70" s="179"/>
      <c r="G70" s="240"/>
      <c r="H70" s="307"/>
      <c r="I70" s="307"/>
      <c r="J70" s="307"/>
      <c r="K70" s="307"/>
      <c r="L70" s="307"/>
      <c r="M70" s="307"/>
      <c r="N70" s="368"/>
      <c r="O70" s="307"/>
      <c r="P70" s="307"/>
      <c r="Q70" s="316"/>
      <c r="R70" s="179"/>
      <c r="S70" s="240"/>
      <c r="T70" s="332"/>
      <c r="U70" s="307"/>
      <c r="V70" s="307"/>
    </row>
    <row r="71" spans="2:22" ht="20.25" customHeight="1">
      <c r="B71" s="510" t="s">
        <v>213</v>
      </c>
      <c r="E71" s="310"/>
      <c r="F71" s="309" t="s">
        <v>143</v>
      </c>
      <c r="G71" s="176"/>
      <c r="H71" s="307"/>
      <c r="I71" s="307"/>
      <c r="J71" s="307"/>
      <c r="K71" s="307"/>
      <c r="L71" s="307"/>
      <c r="M71" s="307"/>
      <c r="N71" s="510" t="s">
        <v>214</v>
      </c>
      <c r="O71" s="307"/>
      <c r="P71" s="307"/>
      <c r="Q71" s="310"/>
      <c r="R71" s="309" t="s">
        <v>56</v>
      </c>
      <c r="S71" s="176"/>
      <c r="T71" s="307"/>
      <c r="U71" s="307"/>
      <c r="V71" s="307"/>
    </row>
    <row r="72" spans="2:22" ht="18" customHeight="1">
      <c r="B72" s="510"/>
      <c r="E72" s="511" t="s">
        <v>215</v>
      </c>
      <c r="F72" s="512"/>
      <c r="G72" s="514"/>
      <c r="H72" s="311"/>
      <c r="I72" s="307"/>
      <c r="J72" s="307"/>
      <c r="K72" s="307"/>
      <c r="L72" s="307"/>
      <c r="M72" s="307"/>
      <c r="N72" s="510"/>
      <c r="O72" s="307"/>
      <c r="P72" s="307"/>
      <c r="Q72" s="511" t="s">
        <v>216</v>
      </c>
      <c r="R72" s="512"/>
      <c r="S72" s="514"/>
      <c r="T72" s="311"/>
      <c r="U72" s="307"/>
      <c r="V72" s="307"/>
    </row>
    <row r="73" spans="2:22" ht="18" customHeight="1">
      <c r="B73" s="510"/>
      <c r="D73" s="312"/>
      <c r="E73" s="511"/>
      <c r="F73" s="513"/>
      <c r="G73" s="515"/>
      <c r="H73" s="307"/>
      <c r="I73" s="313"/>
      <c r="J73" s="307"/>
      <c r="K73" s="307"/>
      <c r="L73" s="307"/>
      <c r="M73" s="307"/>
      <c r="N73" s="510"/>
      <c r="O73" s="307"/>
      <c r="P73" s="314"/>
      <c r="Q73" s="511"/>
      <c r="R73" s="513"/>
      <c r="S73" s="515"/>
      <c r="T73" s="335"/>
      <c r="U73" s="307"/>
      <c r="V73" s="307"/>
    </row>
    <row r="74" spans="2:22" ht="14.25" customHeight="1">
      <c r="B74" s="510"/>
      <c r="D74" s="315"/>
      <c r="E74" s="316"/>
      <c r="F74" s="179"/>
      <c r="G74" s="240"/>
      <c r="H74" s="307"/>
      <c r="I74" s="317"/>
      <c r="J74" s="307"/>
      <c r="K74" s="307"/>
      <c r="L74" s="307"/>
      <c r="M74" s="307"/>
      <c r="N74" s="510"/>
      <c r="O74" s="307"/>
      <c r="P74" s="313"/>
      <c r="Q74" s="316"/>
      <c r="R74" s="179"/>
      <c r="S74" s="240"/>
      <c r="T74" s="337"/>
      <c r="U74" s="317"/>
      <c r="V74" s="307"/>
    </row>
    <row r="75" spans="2:22" ht="13.5" customHeight="1">
      <c r="B75" s="369"/>
      <c r="D75" s="315"/>
      <c r="E75" s="310"/>
      <c r="F75" s="309" t="s">
        <v>59</v>
      </c>
      <c r="G75" s="176"/>
      <c r="H75" s="307"/>
      <c r="I75" s="313"/>
      <c r="J75" s="307"/>
      <c r="K75" s="307"/>
      <c r="L75" s="307"/>
      <c r="M75" s="307"/>
      <c r="N75" s="368"/>
      <c r="O75" s="307"/>
      <c r="P75" s="313"/>
      <c r="Q75" s="310"/>
      <c r="R75" s="309" t="s">
        <v>334</v>
      </c>
      <c r="S75" s="176"/>
      <c r="T75" s="337"/>
      <c r="U75" s="332"/>
      <c r="V75" s="307"/>
    </row>
    <row r="76" spans="2:22" ht="11.25" customHeight="1">
      <c r="B76" s="369"/>
      <c r="D76" s="315"/>
      <c r="E76" s="511" t="s">
        <v>217</v>
      </c>
      <c r="F76" s="512"/>
      <c r="G76" s="514"/>
      <c r="H76" s="311"/>
      <c r="I76" s="313"/>
      <c r="J76" s="474"/>
      <c r="K76" s="301"/>
      <c r="L76" s="301"/>
      <c r="M76" s="301"/>
      <c r="N76" s="368"/>
      <c r="O76" s="301"/>
      <c r="P76" s="320"/>
      <c r="Q76" s="511" t="s">
        <v>216</v>
      </c>
      <c r="R76" s="512"/>
      <c r="S76" s="514"/>
      <c r="T76" s="338"/>
      <c r="U76" s="313"/>
      <c r="V76" s="474"/>
    </row>
    <row r="77" spans="2:22" ht="5.25" customHeight="1">
      <c r="B77" s="369"/>
      <c r="C77" s="321"/>
      <c r="D77" s="315"/>
      <c r="E77" s="511"/>
      <c r="F77" s="516"/>
      <c r="G77" s="517"/>
      <c r="H77" s="307"/>
      <c r="I77" s="307"/>
      <c r="J77" s="474"/>
      <c r="K77" s="301"/>
      <c r="L77" s="301"/>
      <c r="M77" s="301"/>
      <c r="N77" s="368"/>
      <c r="O77" s="324"/>
      <c r="P77" s="320"/>
      <c r="Q77" s="511"/>
      <c r="R77" s="516"/>
      <c r="S77" s="517"/>
      <c r="T77" s="307"/>
      <c r="U77" s="307"/>
      <c r="V77" s="474"/>
    </row>
    <row r="78" spans="2:22" ht="5.25" customHeight="1">
      <c r="B78" s="369"/>
      <c r="D78" s="315"/>
      <c r="E78" s="511"/>
      <c r="F78" s="516"/>
      <c r="G78" s="517"/>
      <c r="H78" s="307"/>
      <c r="I78" s="307"/>
      <c r="J78" s="474"/>
      <c r="K78" s="301"/>
      <c r="L78" s="301"/>
      <c r="M78" s="301"/>
      <c r="N78" s="368"/>
      <c r="O78" s="301"/>
      <c r="P78" s="320"/>
      <c r="Q78" s="511"/>
      <c r="R78" s="516"/>
      <c r="S78" s="517"/>
      <c r="T78" s="307"/>
      <c r="U78" s="307"/>
      <c r="V78" s="474"/>
    </row>
    <row r="79" spans="2:22" ht="11.25" customHeight="1">
      <c r="B79" s="369"/>
      <c r="D79" s="315"/>
      <c r="E79" s="511"/>
      <c r="F79" s="513"/>
      <c r="G79" s="515"/>
      <c r="H79" s="328"/>
      <c r="I79" s="313"/>
      <c r="J79" s="474"/>
      <c r="K79" s="301"/>
      <c r="L79" s="301"/>
      <c r="M79" s="301"/>
      <c r="N79" s="368"/>
      <c r="O79" s="301"/>
      <c r="P79" s="320"/>
      <c r="Q79" s="511"/>
      <c r="R79" s="513"/>
      <c r="S79" s="515"/>
      <c r="T79" s="328"/>
      <c r="U79" s="307"/>
      <c r="V79" s="474"/>
    </row>
    <row r="80" spans="2:22" ht="14.25" customHeight="1">
      <c r="B80" s="369"/>
      <c r="D80" s="315"/>
      <c r="E80" s="316"/>
      <c r="F80" s="179"/>
      <c r="G80" s="240"/>
      <c r="H80" s="307"/>
      <c r="I80" s="317"/>
      <c r="J80" s="301"/>
      <c r="K80" s="301"/>
      <c r="L80" s="301"/>
      <c r="M80" s="301"/>
      <c r="N80" s="368"/>
      <c r="O80" s="301"/>
      <c r="P80" s="320"/>
      <c r="Q80" s="316"/>
      <c r="R80" s="179"/>
      <c r="S80" s="240"/>
      <c r="T80" s="337"/>
      <c r="U80" s="317"/>
      <c r="V80" s="301"/>
    </row>
    <row r="81" spans="2:22" ht="13.5" customHeight="1">
      <c r="B81" s="369"/>
      <c r="D81" s="315"/>
      <c r="E81" s="310"/>
      <c r="F81" s="309" t="s">
        <v>65</v>
      </c>
      <c r="G81" s="176"/>
      <c r="H81" s="307"/>
      <c r="I81" s="313"/>
      <c r="J81" s="307"/>
      <c r="K81" s="307"/>
      <c r="L81" s="307"/>
      <c r="M81" s="307"/>
      <c r="N81" s="368"/>
      <c r="O81" s="307"/>
      <c r="P81" s="313"/>
      <c r="Q81" s="310"/>
      <c r="R81" s="309" t="s">
        <v>342</v>
      </c>
      <c r="S81" s="176"/>
      <c r="T81" s="337"/>
      <c r="U81" s="307"/>
      <c r="V81" s="307"/>
    </row>
    <row r="82" spans="2:22" ht="18" customHeight="1">
      <c r="B82" s="369"/>
      <c r="D82" s="329"/>
      <c r="E82" s="511" t="s">
        <v>218</v>
      </c>
      <c r="F82" s="512"/>
      <c r="G82" s="514"/>
      <c r="H82" s="311"/>
      <c r="I82" s="334"/>
      <c r="J82" s="307"/>
      <c r="K82" s="307"/>
      <c r="L82" s="307"/>
      <c r="M82" s="307"/>
      <c r="N82" s="368"/>
      <c r="O82" s="307"/>
      <c r="P82" s="317"/>
      <c r="Q82" s="511" t="s">
        <v>219</v>
      </c>
      <c r="R82" s="512"/>
      <c r="S82" s="514"/>
      <c r="T82" s="340"/>
      <c r="U82" s="307"/>
      <c r="V82" s="307"/>
    </row>
    <row r="83" spans="2:22" ht="18" customHeight="1">
      <c r="B83" s="369"/>
      <c r="E83" s="511"/>
      <c r="F83" s="513"/>
      <c r="G83" s="515"/>
      <c r="H83" s="333"/>
      <c r="I83" s="332"/>
      <c r="J83" s="307"/>
      <c r="K83" s="307"/>
      <c r="L83" s="307"/>
      <c r="M83" s="307"/>
      <c r="N83" s="368"/>
      <c r="O83" s="307"/>
      <c r="P83" s="307"/>
      <c r="Q83" s="511"/>
      <c r="R83" s="513"/>
      <c r="S83" s="515"/>
      <c r="T83" s="331"/>
      <c r="U83" s="307"/>
      <c r="V83" s="307"/>
    </row>
    <row r="84" spans="2:22" ht="29.25" customHeight="1">
      <c r="B84" s="369"/>
      <c r="E84" s="316"/>
      <c r="F84" s="179"/>
      <c r="G84" s="240"/>
      <c r="H84" s="307"/>
      <c r="I84" s="332"/>
      <c r="J84" s="307"/>
      <c r="K84" s="307"/>
      <c r="L84" s="307"/>
      <c r="M84" s="307"/>
      <c r="N84" s="368"/>
      <c r="O84" s="307"/>
      <c r="P84" s="307"/>
      <c r="Q84" s="316"/>
      <c r="R84" s="179"/>
      <c r="S84" s="240"/>
      <c r="T84" s="332"/>
      <c r="U84" s="307"/>
      <c r="V84" s="307"/>
    </row>
    <row r="85" spans="2:22" ht="20.25" customHeight="1">
      <c r="B85" s="510" t="s">
        <v>220</v>
      </c>
      <c r="E85" s="310"/>
      <c r="F85" s="309" t="s">
        <v>333</v>
      </c>
      <c r="G85" s="176"/>
      <c r="H85" s="307"/>
      <c r="I85" s="307"/>
      <c r="J85" s="307"/>
      <c r="K85" s="307"/>
      <c r="L85" s="307"/>
      <c r="M85" s="307"/>
      <c r="N85" s="510" t="s">
        <v>221</v>
      </c>
      <c r="O85" s="307"/>
      <c r="P85" s="307"/>
      <c r="Q85" s="310"/>
      <c r="R85" s="309" t="s">
        <v>339</v>
      </c>
      <c r="S85" s="176"/>
      <c r="T85" s="307"/>
      <c r="U85" s="307"/>
      <c r="V85" s="307"/>
    </row>
    <row r="86" spans="2:22" ht="18" customHeight="1">
      <c r="B86" s="510"/>
      <c r="E86" s="511" t="s">
        <v>222</v>
      </c>
      <c r="F86" s="512"/>
      <c r="G86" s="514"/>
      <c r="H86" s="311"/>
      <c r="I86" s="307"/>
      <c r="J86" s="307"/>
      <c r="K86" s="307"/>
      <c r="L86" s="307"/>
      <c r="M86" s="307"/>
      <c r="N86" s="510"/>
      <c r="O86" s="307"/>
      <c r="P86" s="307"/>
      <c r="Q86" s="511" t="s">
        <v>223</v>
      </c>
      <c r="R86" s="512"/>
      <c r="S86" s="514"/>
      <c r="T86" s="311"/>
      <c r="U86" s="307"/>
      <c r="V86" s="307"/>
    </row>
    <row r="87" spans="2:22" ht="18" customHeight="1">
      <c r="B87" s="510"/>
      <c r="D87" s="312"/>
      <c r="E87" s="511"/>
      <c r="F87" s="513"/>
      <c r="G87" s="515"/>
      <c r="H87" s="307"/>
      <c r="I87" s="313"/>
      <c r="J87" s="332"/>
      <c r="K87" s="332"/>
      <c r="L87" s="332"/>
      <c r="M87" s="332"/>
      <c r="N87" s="510"/>
      <c r="O87" s="332"/>
      <c r="P87" s="341"/>
      <c r="Q87" s="511"/>
      <c r="R87" s="513"/>
      <c r="S87" s="515"/>
      <c r="T87" s="335"/>
      <c r="U87" s="332"/>
      <c r="V87" s="332"/>
    </row>
    <row r="88" spans="2:22" ht="14.25" customHeight="1">
      <c r="B88" s="510"/>
      <c r="D88" s="315"/>
      <c r="E88" s="316"/>
      <c r="F88" s="179"/>
      <c r="G88" s="240"/>
      <c r="H88" s="307"/>
      <c r="I88" s="317"/>
      <c r="J88" s="332"/>
      <c r="K88" s="332"/>
      <c r="L88" s="332"/>
      <c r="M88" s="332"/>
      <c r="N88" s="510"/>
      <c r="O88" s="332"/>
      <c r="P88" s="334"/>
      <c r="Q88" s="316"/>
      <c r="R88" s="179"/>
      <c r="S88" s="240"/>
      <c r="T88" s="337"/>
      <c r="U88" s="336"/>
      <c r="V88" s="332"/>
    </row>
    <row r="89" spans="4:22" ht="13.5" customHeight="1">
      <c r="D89" s="315"/>
      <c r="E89" s="310"/>
      <c r="F89" s="309" t="s">
        <v>144</v>
      </c>
      <c r="G89" s="176"/>
      <c r="H89" s="307"/>
      <c r="I89" s="313"/>
      <c r="J89" s="332"/>
      <c r="K89" s="332"/>
      <c r="L89" s="332"/>
      <c r="M89" s="332"/>
      <c r="N89" s="332"/>
      <c r="O89" s="332"/>
      <c r="P89" s="334"/>
      <c r="Q89" s="310"/>
      <c r="R89" s="309" t="s">
        <v>340</v>
      </c>
      <c r="S89" s="176"/>
      <c r="T89" s="337"/>
      <c r="U89" s="332"/>
      <c r="V89" s="332"/>
    </row>
    <row r="90" spans="4:22" ht="15.75" customHeight="1">
      <c r="D90" s="315"/>
      <c r="E90" s="511" t="s">
        <v>224</v>
      </c>
      <c r="F90" s="512"/>
      <c r="G90" s="514"/>
      <c r="H90" s="338"/>
      <c r="I90" s="313"/>
      <c r="J90" s="474"/>
      <c r="K90" s="301"/>
      <c r="L90" s="301"/>
      <c r="M90" s="301"/>
      <c r="N90" s="301"/>
      <c r="O90" s="301"/>
      <c r="P90" s="320"/>
      <c r="Q90" s="511" t="s">
        <v>225</v>
      </c>
      <c r="R90" s="512"/>
      <c r="S90" s="514"/>
      <c r="T90" s="338"/>
      <c r="U90" s="334"/>
      <c r="V90" s="474"/>
    </row>
    <row r="91" spans="3:22" ht="5.25" customHeight="1">
      <c r="C91" s="321"/>
      <c r="D91" s="315"/>
      <c r="E91" s="511"/>
      <c r="F91" s="516"/>
      <c r="G91" s="517"/>
      <c r="H91" s="307"/>
      <c r="I91" s="307"/>
      <c r="J91" s="474"/>
      <c r="K91" s="301"/>
      <c r="L91" s="301"/>
      <c r="M91" s="301"/>
      <c r="N91" s="301"/>
      <c r="O91" s="324"/>
      <c r="P91" s="320"/>
      <c r="Q91" s="511"/>
      <c r="R91" s="516"/>
      <c r="S91" s="517"/>
      <c r="T91" s="325"/>
      <c r="U91" s="332"/>
      <c r="V91" s="474"/>
    </row>
    <row r="92" spans="4:22" ht="5.25" customHeight="1">
      <c r="D92" s="315"/>
      <c r="E92" s="511"/>
      <c r="F92" s="516"/>
      <c r="G92" s="517"/>
      <c r="H92" s="307"/>
      <c r="I92" s="307"/>
      <c r="J92" s="474"/>
      <c r="K92" s="301"/>
      <c r="L92" s="301"/>
      <c r="M92" s="301"/>
      <c r="N92" s="301"/>
      <c r="O92" s="301"/>
      <c r="P92" s="320"/>
      <c r="Q92" s="511"/>
      <c r="R92" s="516"/>
      <c r="S92" s="517"/>
      <c r="T92" s="311"/>
      <c r="U92" s="332"/>
      <c r="V92" s="474"/>
    </row>
    <row r="93" spans="4:22" ht="15.75" customHeight="1">
      <c r="D93" s="315"/>
      <c r="E93" s="511"/>
      <c r="F93" s="513"/>
      <c r="G93" s="515"/>
      <c r="H93" s="333"/>
      <c r="I93" s="313"/>
      <c r="J93" s="474"/>
      <c r="K93" s="301"/>
      <c r="L93" s="301"/>
      <c r="M93" s="301"/>
      <c r="N93" s="301"/>
      <c r="O93" s="301"/>
      <c r="P93" s="320"/>
      <c r="Q93" s="511"/>
      <c r="R93" s="513"/>
      <c r="S93" s="515"/>
      <c r="T93" s="337"/>
      <c r="U93" s="307"/>
      <c r="V93" s="474"/>
    </row>
    <row r="94" spans="4:22" ht="14.25" customHeight="1">
      <c r="D94" s="315"/>
      <c r="E94" s="316"/>
      <c r="F94" s="179"/>
      <c r="G94" s="240"/>
      <c r="H94" s="307"/>
      <c r="I94" s="317"/>
      <c r="J94" s="301"/>
      <c r="K94" s="301"/>
      <c r="L94" s="301"/>
      <c r="M94" s="301"/>
      <c r="N94" s="301"/>
      <c r="O94" s="301"/>
      <c r="P94" s="320"/>
      <c r="Q94" s="316"/>
      <c r="R94" s="179"/>
      <c r="S94" s="240"/>
      <c r="T94" s="337"/>
      <c r="U94" s="317"/>
      <c r="V94" s="301"/>
    </row>
    <row r="95" spans="4:22" ht="13.5" customHeight="1">
      <c r="D95" s="315"/>
      <c r="E95" s="310"/>
      <c r="F95" s="309" t="s">
        <v>343</v>
      </c>
      <c r="G95" s="176"/>
      <c r="H95" s="307"/>
      <c r="I95" s="313"/>
      <c r="J95" s="332"/>
      <c r="K95" s="332"/>
      <c r="L95" s="332"/>
      <c r="M95" s="332"/>
      <c r="N95" s="332"/>
      <c r="O95" s="332"/>
      <c r="P95" s="334"/>
      <c r="Q95" s="310"/>
      <c r="R95" s="309" t="s">
        <v>341</v>
      </c>
      <c r="S95" s="176"/>
      <c r="T95" s="337"/>
      <c r="U95" s="307"/>
      <c r="V95" s="307"/>
    </row>
    <row r="96" spans="4:22" ht="18" customHeight="1">
      <c r="D96" s="329"/>
      <c r="E96" s="511" t="s">
        <v>226</v>
      </c>
      <c r="F96" s="512"/>
      <c r="G96" s="514"/>
      <c r="H96" s="311"/>
      <c r="I96" s="313"/>
      <c r="J96" s="307"/>
      <c r="K96" s="307"/>
      <c r="L96" s="307"/>
      <c r="M96" s="307"/>
      <c r="N96" s="307"/>
      <c r="O96" s="307"/>
      <c r="P96" s="317"/>
      <c r="Q96" s="511" t="s">
        <v>227</v>
      </c>
      <c r="R96" s="512"/>
      <c r="S96" s="514"/>
      <c r="T96" s="340"/>
      <c r="U96" s="307"/>
      <c r="V96" s="307"/>
    </row>
    <row r="97" spans="5:22" ht="18" customHeight="1">
      <c r="E97" s="511"/>
      <c r="F97" s="513"/>
      <c r="G97" s="515"/>
      <c r="H97" s="333"/>
      <c r="I97" s="307"/>
      <c r="J97" s="307"/>
      <c r="K97" s="307"/>
      <c r="L97" s="307"/>
      <c r="M97" s="307"/>
      <c r="N97" s="307"/>
      <c r="O97" s="307"/>
      <c r="P97" s="307"/>
      <c r="Q97" s="511"/>
      <c r="R97" s="513"/>
      <c r="S97" s="515"/>
      <c r="T97" s="331"/>
      <c r="U97" s="307"/>
      <c r="V97" s="307"/>
    </row>
    <row r="98" spans="5:22" ht="9.75" customHeight="1">
      <c r="E98" s="316"/>
      <c r="F98" s="179"/>
      <c r="G98" s="240"/>
      <c r="H98" s="307"/>
      <c r="I98" s="307"/>
      <c r="J98" s="307"/>
      <c r="K98" s="307"/>
      <c r="L98" s="307"/>
      <c r="M98" s="307"/>
      <c r="N98" s="307"/>
      <c r="O98" s="307"/>
      <c r="P98" s="307"/>
      <c r="Q98" s="316"/>
      <c r="R98" s="179"/>
      <c r="S98" s="240"/>
      <c r="T98" s="332"/>
      <c r="U98" s="307"/>
      <c r="V98" s="307"/>
    </row>
    <row r="99" ht="17.25">
      <c r="F99" s="342"/>
    </row>
    <row r="100" ht="17.25">
      <c r="F100" s="342"/>
    </row>
  </sheetData>
  <sheetProtection/>
  <mergeCells count="146">
    <mergeCell ref="E3:E5"/>
    <mergeCell ref="F4:F5"/>
    <mergeCell ref="G4:G5"/>
    <mergeCell ref="R4:R5"/>
    <mergeCell ref="S4:S5"/>
    <mergeCell ref="T4:T5"/>
    <mergeCell ref="E7:E9"/>
    <mergeCell ref="R7:R8"/>
    <mergeCell ref="S7:S8"/>
    <mergeCell ref="T7:T8"/>
    <mergeCell ref="F8:F9"/>
    <mergeCell ref="G8:G9"/>
    <mergeCell ref="K10:L11"/>
    <mergeCell ref="R10:R11"/>
    <mergeCell ref="S10:S11"/>
    <mergeCell ref="T10:T11"/>
    <mergeCell ref="E11:E13"/>
    <mergeCell ref="F12:F13"/>
    <mergeCell ref="G12:G13"/>
    <mergeCell ref="R13:R14"/>
    <mergeCell ref="S13:S14"/>
    <mergeCell ref="T13:T14"/>
    <mergeCell ref="E15:E17"/>
    <mergeCell ref="K15:L16"/>
    <mergeCell ref="F16:F17"/>
    <mergeCell ref="G16:G17"/>
    <mergeCell ref="R16:R17"/>
    <mergeCell ref="S16:S17"/>
    <mergeCell ref="T16:T17"/>
    <mergeCell ref="R19:R20"/>
    <mergeCell ref="S19:S20"/>
    <mergeCell ref="T19:T20"/>
    <mergeCell ref="R22:R23"/>
    <mergeCell ref="S22:S23"/>
    <mergeCell ref="T22:T23"/>
    <mergeCell ref="R25:R26"/>
    <mergeCell ref="S25:S26"/>
    <mergeCell ref="T25:T26"/>
    <mergeCell ref="B29:B32"/>
    <mergeCell ref="N29:N32"/>
    <mergeCell ref="E30:E31"/>
    <mergeCell ref="F30:F31"/>
    <mergeCell ref="G30:G31"/>
    <mergeCell ref="Q30:Q31"/>
    <mergeCell ref="R30:R31"/>
    <mergeCell ref="S30:S31"/>
    <mergeCell ref="E34:E37"/>
    <mergeCell ref="J34:J37"/>
    <mergeCell ref="Q34:Q37"/>
    <mergeCell ref="R34:R37"/>
    <mergeCell ref="S34:S37"/>
    <mergeCell ref="V34:V37"/>
    <mergeCell ref="E40:E41"/>
    <mergeCell ref="F40:F41"/>
    <mergeCell ref="G40:G41"/>
    <mergeCell ref="Q40:Q41"/>
    <mergeCell ref="R40:R41"/>
    <mergeCell ref="S40:S41"/>
    <mergeCell ref="B43:B46"/>
    <mergeCell ref="N43:N46"/>
    <mergeCell ref="E44:E45"/>
    <mergeCell ref="F44:F45"/>
    <mergeCell ref="G44:G45"/>
    <mergeCell ref="Q44:Q45"/>
    <mergeCell ref="R44:R45"/>
    <mergeCell ref="S44:S45"/>
    <mergeCell ref="E48:E51"/>
    <mergeCell ref="F48:F51"/>
    <mergeCell ref="G48:G51"/>
    <mergeCell ref="J48:J51"/>
    <mergeCell ref="Q48:Q51"/>
    <mergeCell ref="R48:R51"/>
    <mergeCell ref="S48:S51"/>
    <mergeCell ref="V48:V51"/>
    <mergeCell ref="E54:E55"/>
    <mergeCell ref="F54:F55"/>
    <mergeCell ref="G54:G55"/>
    <mergeCell ref="Q54:Q55"/>
    <mergeCell ref="R54:R55"/>
    <mergeCell ref="S54:S55"/>
    <mergeCell ref="B57:B60"/>
    <mergeCell ref="N57:N60"/>
    <mergeCell ref="E58:E59"/>
    <mergeCell ref="F58:F59"/>
    <mergeCell ref="G58:G59"/>
    <mergeCell ref="Q58:Q59"/>
    <mergeCell ref="R58:R59"/>
    <mergeCell ref="S58:S59"/>
    <mergeCell ref="E62:E65"/>
    <mergeCell ref="F62:F65"/>
    <mergeCell ref="G62:G65"/>
    <mergeCell ref="J62:J65"/>
    <mergeCell ref="Q62:Q65"/>
    <mergeCell ref="R62:R65"/>
    <mergeCell ref="S62:S65"/>
    <mergeCell ref="V62:V65"/>
    <mergeCell ref="E68:E69"/>
    <mergeCell ref="F68:F69"/>
    <mergeCell ref="G68:G69"/>
    <mergeCell ref="Q68:Q69"/>
    <mergeCell ref="R68:R69"/>
    <mergeCell ref="S68:S69"/>
    <mergeCell ref="B71:B74"/>
    <mergeCell ref="N71:N74"/>
    <mergeCell ref="E72:E73"/>
    <mergeCell ref="F72:F73"/>
    <mergeCell ref="G72:G73"/>
    <mergeCell ref="Q72:Q73"/>
    <mergeCell ref="R72:R73"/>
    <mergeCell ref="S72:S73"/>
    <mergeCell ref="E76:E79"/>
    <mergeCell ref="F76:F79"/>
    <mergeCell ref="G76:G79"/>
    <mergeCell ref="J76:J79"/>
    <mergeCell ref="Q76:Q79"/>
    <mergeCell ref="R76:R79"/>
    <mergeCell ref="S76:S79"/>
    <mergeCell ref="V76:V79"/>
    <mergeCell ref="E82:E83"/>
    <mergeCell ref="F82:F83"/>
    <mergeCell ref="G82:G83"/>
    <mergeCell ref="Q82:Q83"/>
    <mergeCell ref="R82:R83"/>
    <mergeCell ref="S82:S83"/>
    <mergeCell ref="B85:B88"/>
    <mergeCell ref="N85:N88"/>
    <mergeCell ref="E86:E87"/>
    <mergeCell ref="F86:F87"/>
    <mergeCell ref="G86:G87"/>
    <mergeCell ref="Q86:Q87"/>
    <mergeCell ref="R86:R87"/>
    <mergeCell ref="S86:S87"/>
    <mergeCell ref="E90:E93"/>
    <mergeCell ref="F90:F93"/>
    <mergeCell ref="G90:G93"/>
    <mergeCell ref="J90:J93"/>
    <mergeCell ref="Q90:Q93"/>
    <mergeCell ref="R90:R93"/>
    <mergeCell ref="S90:S93"/>
    <mergeCell ref="V90:V93"/>
    <mergeCell ref="E96:E97"/>
    <mergeCell ref="F96:F97"/>
    <mergeCell ref="G96:G97"/>
    <mergeCell ref="Q96:Q97"/>
    <mergeCell ref="R96:R97"/>
    <mergeCell ref="S96:S97"/>
  </mergeCells>
  <printOptions horizontalCentered="1"/>
  <pageMargins left="0" right="0" top="0.5511811023622047" bottom="0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1"/>
  <sheetViews>
    <sheetView zoomScale="50" zoomScaleNormal="50" zoomScaleSheetLayoutView="100" zoomScalePageLayoutView="0" workbookViewId="0" topLeftCell="B1">
      <selection activeCell="AG13" sqref="AG13"/>
    </sheetView>
  </sheetViews>
  <sheetFormatPr defaultColWidth="9.00390625" defaultRowHeight="13.5"/>
  <cols>
    <col min="1" max="1" width="11.25390625" style="0" hidden="1" customWidth="1"/>
    <col min="2" max="2" width="1.25" style="0" customWidth="1"/>
    <col min="3" max="3" width="2.75390625" style="0" customWidth="1"/>
    <col min="4" max="4" width="3.75390625" style="0" customWidth="1"/>
    <col min="5" max="5" width="6.50390625" style="2" customWidth="1"/>
    <col min="6" max="6" width="10.25390625" style="2" hidden="1" customWidth="1"/>
    <col min="7" max="7" width="27.50390625" style="2" customWidth="1"/>
    <col min="8" max="8" width="3.00390625" style="2" bestFit="1" customWidth="1"/>
    <col min="9" max="9" width="13.875" style="8" customWidth="1"/>
    <col min="10" max="10" width="3.625" style="8" customWidth="1"/>
    <col min="11" max="11" width="12.50390625" style="1" customWidth="1"/>
    <col min="12" max="12" width="3.625" style="1" bestFit="1" customWidth="1"/>
    <col min="13" max="13" width="6.625" style="56" customWidth="1"/>
    <col min="14" max="20" width="6.625" style="2" customWidth="1"/>
    <col min="21" max="21" width="6.625" style="56" customWidth="1"/>
    <col min="22" max="22" width="6.625" style="58" customWidth="1"/>
    <col min="23" max="23" width="27.50390625" style="2" customWidth="1"/>
    <col min="24" max="24" width="3.00390625" style="2" bestFit="1" customWidth="1"/>
    <col min="25" max="25" width="13.875" style="8" customWidth="1"/>
    <col min="26" max="26" width="3.625" style="8" customWidth="1"/>
    <col min="27" max="27" width="12.50390625" style="2" customWidth="1"/>
    <col min="28" max="28" width="3.00390625" style="2" customWidth="1"/>
    <col min="29" max="29" width="8.75390625" style="2" hidden="1" customWidth="1"/>
    <col min="30" max="30" width="6.50390625" style="2" customWidth="1"/>
    <col min="31" max="31" width="3.75390625" style="51" customWidth="1"/>
    <col min="32" max="32" width="2.75390625" style="2" customWidth="1"/>
    <col min="33" max="33" width="42.75390625" style="2" customWidth="1"/>
    <col min="34" max="34" width="24.00390625" style="2" customWidth="1"/>
    <col min="35" max="36" width="9.00390625" style="2" customWidth="1"/>
    <col min="37" max="37" width="29.25390625" style="2" customWidth="1"/>
    <col min="38" max="38" width="9.00390625" style="2" bestFit="1" customWidth="1"/>
    <col min="39" max="16384" width="9.00390625" style="2" customWidth="1"/>
  </cols>
  <sheetData>
    <row r="1" spans="5:30" ht="63" customHeight="1">
      <c r="E1" s="1" t="s">
        <v>0</v>
      </c>
      <c r="F1" s="1"/>
      <c r="G1" s="480" t="s">
        <v>1040</v>
      </c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7"/>
      <c r="AC1" s="7"/>
      <c r="AD1" s="1"/>
    </row>
    <row r="2" spans="1:29" ht="27" customHeight="1">
      <c r="A2" s="52"/>
      <c r="B2" s="52"/>
      <c r="C2" s="52"/>
      <c r="D2" s="52"/>
      <c r="E2" s="53"/>
      <c r="F2" s="54"/>
      <c r="G2" s="54"/>
      <c r="H2" s="55"/>
      <c r="I2" s="55"/>
      <c r="J2" s="55"/>
      <c r="N2" s="57"/>
      <c r="O2" s="57"/>
      <c r="P2" s="57"/>
      <c r="Q2" s="57"/>
      <c r="R2" s="57"/>
      <c r="S2" s="57"/>
      <c r="T2" s="57"/>
      <c r="W2" s="59"/>
      <c r="X2" s="60" t="s">
        <v>1041</v>
      </c>
      <c r="Y2" s="60"/>
      <c r="Z2" s="60"/>
      <c r="AA2" s="60"/>
      <c r="AB2" s="60"/>
      <c r="AC2" s="60"/>
    </row>
    <row r="3" spans="5:37" ht="30" customHeight="1">
      <c r="E3" s="247" t="s">
        <v>152</v>
      </c>
      <c r="W3" s="61"/>
      <c r="X3" s="499" t="s">
        <v>1081</v>
      </c>
      <c r="Y3" s="499"/>
      <c r="Z3" s="499"/>
      <c r="AA3" s="499"/>
      <c r="AB3" s="499"/>
      <c r="AC3" s="499"/>
      <c r="AD3" s="499"/>
      <c r="AE3" s="61"/>
      <c r="AG3" s="62"/>
      <c r="AH3" s="63"/>
      <c r="AI3" s="63"/>
      <c r="AJ3" s="64"/>
      <c r="AK3" s="64"/>
    </row>
    <row r="4" spans="23:37" ht="12" customHeight="1">
      <c r="W4" s="61"/>
      <c r="X4" s="65"/>
      <c r="Y4" s="65"/>
      <c r="Z4" s="65"/>
      <c r="AA4" s="65"/>
      <c r="AB4" s="65"/>
      <c r="AC4" s="65"/>
      <c r="AD4" s="65"/>
      <c r="AG4" s="62"/>
      <c r="AH4" s="63"/>
      <c r="AI4" s="63"/>
      <c r="AJ4" s="64"/>
      <c r="AK4" s="64"/>
    </row>
    <row r="5" spans="1:38" ht="30" customHeight="1">
      <c r="A5" s="556"/>
      <c r="B5" s="187"/>
      <c r="C5" s="187"/>
      <c r="D5" s="187"/>
      <c r="E5" s="547">
        <v>1</v>
      </c>
      <c r="F5" s="67">
        <v>16</v>
      </c>
      <c r="G5" s="554" t="str">
        <f>VLOOKUP(F5,'団体学校リスト'!$B$3:$H$26,2)</f>
        <v>相生学院</v>
      </c>
      <c r="H5" s="551" t="s">
        <v>1</v>
      </c>
      <c r="I5" s="553" t="str">
        <f>VLOOKUP(F5,'団体学校リスト'!$B$3:$H$26,5)</f>
        <v>近　畿</v>
      </c>
      <c r="J5" s="550" t="s">
        <v>2</v>
      </c>
      <c r="K5" s="553" t="str">
        <f>VLOOKUP(F5,'団体学校リスト'!$B$3:$H$26,7)</f>
        <v>兵　庫</v>
      </c>
      <c r="L5" s="552" t="s">
        <v>3</v>
      </c>
      <c r="M5" s="71"/>
      <c r="N5" s="83"/>
      <c r="O5" s="72"/>
      <c r="P5" s="72"/>
      <c r="Q5" s="543" t="s">
        <v>1063</v>
      </c>
      <c r="R5" s="543"/>
      <c r="S5" s="72"/>
      <c r="T5" s="72"/>
      <c r="U5" s="71"/>
      <c r="V5" s="71"/>
      <c r="W5" s="473" t="str">
        <f>VLOOKUP(AC5,'団体学校リスト'!$B$3:$H$26,2)</f>
        <v>浦和学院</v>
      </c>
      <c r="X5" s="551" t="s">
        <v>1</v>
      </c>
      <c r="Y5" s="548" t="str">
        <f>VLOOKUP(AC5,'団体学校リスト'!$B$3:$H$26,5)</f>
        <v>関　東</v>
      </c>
      <c r="Z5" s="550" t="s">
        <v>2</v>
      </c>
      <c r="AA5" s="548" t="str">
        <f>VLOOKUP(AC5,'団体学校リスト'!$B$3:$H$26,7)</f>
        <v>埼　玉</v>
      </c>
      <c r="AB5" s="549" t="s">
        <v>3</v>
      </c>
      <c r="AC5" s="186">
        <v>4</v>
      </c>
      <c r="AD5" s="547">
        <v>13</v>
      </c>
      <c r="AG5" s="75"/>
      <c r="AJ5" s="76"/>
      <c r="AK5" s="77"/>
      <c r="AL5" s="78"/>
    </row>
    <row r="6" spans="1:38" ht="30" customHeight="1">
      <c r="A6" s="556"/>
      <c r="B6" s="187"/>
      <c r="C6" s="187"/>
      <c r="D6" s="187"/>
      <c r="E6" s="547"/>
      <c r="F6" s="67"/>
      <c r="G6" s="554"/>
      <c r="H6" s="551"/>
      <c r="I6" s="553"/>
      <c r="J6" s="550"/>
      <c r="K6" s="553"/>
      <c r="L6" s="552"/>
      <c r="M6" s="165"/>
      <c r="N6" s="72"/>
      <c r="O6" s="82"/>
      <c r="P6" s="189"/>
      <c r="Q6" s="543"/>
      <c r="R6" s="543"/>
      <c r="S6" s="189"/>
      <c r="T6" s="80"/>
      <c r="U6" s="88"/>
      <c r="V6" s="165"/>
      <c r="W6" s="473"/>
      <c r="X6" s="551"/>
      <c r="Y6" s="548" t="e">
        <f>VLOOKUP(AE6,'[1]男女出場校リスト'!$B$3:$H$20,5)&amp;" "&amp;"１"</f>
        <v>#N/A</v>
      </c>
      <c r="Z6" s="550"/>
      <c r="AA6" s="548"/>
      <c r="AB6" s="549"/>
      <c r="AC6" s="186"/>
      <c r="AD6" s="547"/>
      <c r="AG6" s="75"/>
      <c r="AJ6" s="76"/>
      <c r="AK6" s="77"/>
      <c r="AL6" s="78"/>
    </row>
    <row r="7" spans="5:38" ht="30" customHeight="1">
      <c r="E7" s="547">
        <v>2</v>
      </c>
      <c r="F7" s="67">
        <v>7</v>
      </c>
      <c r="G7" s="554" t="str">
        <f>VLOOKUP(F7,'団体学校リスト'!$B$3:$H$26,2)</f>
        <v>足利工大附</v>
      </c>
      <c r="H7" s="551" t="s">
        <v>1</v>
      </c>
      <c r="I7" s="553" t="str">
        <f>VLOOKUP(F7,'団体学校リスト'!$B$3:$H$26,5)</f>
        <v>関　東</v>
      </c>
      <c r="J7" s="550" t="s">
        <v>2</v>
      </c>
      <c r="K7" s="553" t="str">
        <f>VLOOKUP(F7,'団体学校リスト'!$B$3:$H$26,7)</f>
        <v>栃　木</v>
      </c>
      <c r="L7" s="491" t="s">
        <v>3</v>
      </c>
      <c r="M7" s="190"/>
      <c r="N7" s="72" t="s">
        <v>44</v>
      </c>
      <c r="O7" s="195"/>
      <c r="P7" s="189"/>
      <c r="Q7" s="189"/>
      <c r="R7" s="196"/>
      <c r="S7" s="189"/>
      <c r="T7" s="88"/>
      <c r="U7" s="82" t="s">
        <v>48</v>
      </c>
      <c r="V7" s="190"/>
      <c r="W7" s="473" t="str">
        <f>VLOOKUP(AC7,'団体学校リスト'!$B$3:$H$26,2)</f>
        <v>日大山形</v>
      </c>
      <c r="X7" s="551" t="s">
        <v>1</v>
      </c>
      <c r="Y7" s="548" t="str">
        <f>VLOOKUP(AC7,'団体学校リスト'!$B$3:$H$26,5)</f>
        <v>東　北</v>
      </c>
      <c r="Z7" s="550" t="s">
        <v>2</v>
      </c>
      <c r="AA7" s="548" t="str">
        <f>VLOOKUP(AC7,'団体学校リスト'!$B$3:$H$26,7)</f>
        <v>山　形</v>
      </c>
      <c r="AB7" s="549" t="s">
        <v>3</v>
      </c>
      <c r="AC7" s="186">
        <v>3</v>
      </c>
      <c r="AD7" s="547">
        <v>14</v>
      </c>
      <c r="AG7" s="75"/>
      <c r="AJ7" s="76"/>
      <c r="AK7" s="77"/>
      <c r="AL7" s="78"/>
    </row>
    <row r="8" spans="5:38" ht="30" customHeight="1">
      <c r="E8" s="547"/>
      <c r="F8" s="67"/>
      <c r="G8" s="554"/>
      <c r="H8" s="551"/>
      <c r="I8" s="553"/>
      <c r="J8" s="550"/>
      <c r="K8" s="553"/>
      <c r="L8" s="491"/>
      <c r="M8" s="538" t="s">
        <v>36</v>
      </c>
      <c r="N8" s="191"/>
      <c r="O8" s="82"/>
      <c r="P8" s="82"/>
      <c r="Q8" s="72"/>
      <c r="R8" s="82"/>
      <c r="S8" s="72"/>
      <c r="T8" s="82"/>
      <c r="U8" s="193"/>
      <c r="V8" s="535" t="s">
        <v>40</v>
      </c>
      <c r="W8" s="473"/>
      <c r="X8" s="551"/>
      <c r="Y8" s="548" t="e">
        <f>VLOOKUP(AE8,'[1]男女出場校リスト'!$B$3:$H$20,5)&amp;" "&amp;"１"</f>
        <v>#N/A</v>
      </c>
      <c r="Z8" s="550"/>
      <c r="AA8" s="548"/>
      <c r="AB8" s="549"/>
      <c r="AC8" s="186"/>
      <c r="AD8" s="547"/>
      <c r="AG8" s="75"/>
      <c r="AJ8" s="76"/>
      <c r="AK8" s="77"/>
      <c r="AL8" s="78"/>
    </row>
    <row r="9" spans="4:38" ht="30" customHeight="1">
      <c r="D9" s="226"/>
      <c r="E9" s="547">
        <v>3</v>
      </c>
      <c r="F9" s="67">
        <v>21</v>
      </c>
      <c r="G9" s="554" t="str">
        <f>VLOOKUP(F9,'団体学校リスト'!$B$3:$H$26,2)</f>
        <v>開星</v>
      </c>
      <c r="H9" s="551" t="s">
        <v>1</v>
      </c>
      <c r="I9" s="553" t="str">
        <f>VLOOKUP(F9,'団体学校リスト'!$B$3:$H$26,5)</f>
        <v>中　国</v>
      </c>
      <c r="J9" s="550" t="s">
        <v>2</v>
      </c>
      <c r="K9" s="553" t="str">
        <f>VLOOKUP(F9,'団体学校リスト'!$B$3:$H$26,7)</f>
        <v>島　根</v>
      </c>
      <c r="L9" s="491" t="s">
        <v>3</v>
      </c>
      <c r="M9" s="537"/>
      <c r="N9" s="150"/>
      <c r="O9" s="72"/>
      <c r="P9" s="82"/>
      <c r="Q9" s="72"/>
      <c r="R9" s="82"/>
      <c r="S9" s="72"/>
      <c r="T9" s="82"/>
      <c r="U9" s="165"/>
      <c r="V9" s="536"/>
      <c r="W9" s="473" t="str">
        <f>VLOOKUP(AC9,'団体学校リスト'!$B$3:$H$26,2)</f>
        <v>京都外大西</v>
      </c>
      <c r="X9" s="551" t="s">
        <v>1</v>
      </c>
      <c r="Y9" s="548" t="str">
        <f>VLOOKUP(AC9,'団体学校リスト'!$B$3:$H$26,5)</f>
        <v>近　畿</v>
      </c>
      <c r="Z9" s="550" t="s">
        <v>2</v>
      </c>
      <c r="AA9" s="548" t="str">
        <f>VLOOKUP(AC9,'団体学校リスト'!$B$3:$H$26,7)</f>
        <v>京　都</v>
      </c>
      <c r="AB9" s="549" t="s">
        <v>3</v>
      </c>
      <c r="AC9" s="186">
        <v>18</v>
      </c>
      <c r="AD9" s="547">
        <v>15</v>
      </c>
      <c r="AE9" s="227"/>
      <c r="AG9" s="75"/>
      <c r="AJ9" s="76"/>
      <c r="AK9" s="77"/>
      <c r="AL9" s="78"/>
    </row>
    <row r="10" spans="4:38" ht="30" customHeight="1">
      <c r="D10" s="419"/>
      <c r="E10" s="547"/>
      <c r="F10" s="67"/>
      <c r="G10" s="554"/>
      <c r="H10" s="551"/>
      <c r="I10" s="553"/>
      <c r="J10" s="550"/>
      <c r="K10" s="553"/>
      <c r="L10" s="491"/>
      <c r="M10" s="165"/>
      <c r="N10" s="72"/>
      <c r="O10" s="456" t="s">
        <v>52</v>
      </c>
      <c r="P10" s="84"/>
      <c r="Q10" s="72"/>
      <c r="R10" s="82"/>
      <c r="S10" s="80"/>
      <c r="T10" s="455" t="s">
        <v>54</v>
      </c>
      <c r="U10" s="72"/>
      <c r="V10" s="165"/>
      <c r="W10" s="473"/>
      <c r="X10" s="551"/>
      <c r="Y10" s="548" t="e">
        <f>VLOOKUP(AE10,'[1]男女出場校リスト'!$B$3:$H$20,5)&amp;" "&amp;"１"</f>
        <v>#N/A</v>
      </c>
      <c r="Z10" s="550"/>
      <c r="AA10" s="548"/>
      <c r="AB10" s="549"/>
      <c r="AC10" s="186"/>
      <c r="AD10" s="547"/>
      <c r="AE10" s="228"/>
      <c r="AG10" s="75"/>
      <c r="AJ10" s="76"/>
      <c r="AK10" s="77"/>
      <c r="AL10" s="78"/>
    </row>
    <row r="11" spans="3:38" ht="30" customHeight="1">
      <c r="C11" s="424"/>
      <c r="D11" s="419"/>
      <c r="E11" s="547">
        <v>4</v>
      </c>
      <c r="F11" s="67">
        <v>15</v>
      </c>
      <c r="G11" s="554" t="str">
        <f>VLOOKUP(F11,'団体学校リスト'!$B$3:$H$26,2)</f>
        <v>東京学館新潟</v>
      </c>
      <c r="H11" s="551" t="s">
        <v>1</v>
      </c>
      <c r="I11" s="553" t="str">
        <f>VLOOKUP(F11,'団体学校リスト'!$B$3:$H$26,5)</f>
        <v>北信越</v>
      </c>
      <c r="J11" s="550" t="s">
        <v>2</v>
      </c>
      <c r="K11" s="553" t="str">
        <f>VLOOKUP(F11,'団体学校リスト'!$B$3:$H$26,7)</f>
        <v>新　潟</v>
      </c>
      <c r="L11" s="491" t="s">
        <v>3</v>
      </c>
      <c r="M11" s="190"/>
      <c r="N11" s="72"/>
      <c r="O11" s="456"/>
      <c r="P11" s="82"/>
      <c r="Q11" s="82"/>
      <c r="R11" s="82"/>
      <c r="S11" s="88"/>
      <c r="T11" s="455"/>
      <c r="U11" s="72"/>
      <c r="V11" s="190"/>
      <c r="W11" s="473" t="str">
        <f>VLOOKUP(AC11,'団体学校リスト'!$B$3:$H$26,2)</f>
        <v>京華</v>
      </c>
      <c r="X11" s="551" t="s">
        <v>1</v>
      </c>
      <c r="Y11" s="548" t="str">
        <f>VLOOKUP(AC11,'団体学校リスト'!$B$3:$H$26,5)</f>
        <v>東　京</v>
      </c>
      <c r="Z11" s="550" t="s">
        <v>2</v>
      </c>
      <c r="AA11" s="548" t="str">
        <f>VLOOKUP(AC11,'団体学校リスト'!$B$3:$H$26,7)</f>
        <v>東　京</v>
      </c>
      <c r="AB11" s="549" t="s">
        <v>3</v>
      </c>
      <c r="AC11" s="186">
        <v>10</v>
      </c>
      <c r="AD11" s="547">
        <v>16</v>
      </c>
      <c r="AE11" s="228"/>
      <c r="AF11" s="422"/>
      <c r="AG11" s="75"/>
      <c r="AJ11" s="76"/>
      <c r="AK11" s="77"/>
      <c r="AL11" s="78"/>
    </row>
    <row r="12" spans="3:38" ht="30" customHeight="1">
      <c r="C12" s="5"/>
      <c r="D12" s="420"/>
      <c r="E12" s="547"/>
      <c r="F12" s="67"/>
      <c r="G12" s="554"/>
      <c r="H12" s="551"/>
      <c r="I12" s="553"/>
      <c r="J12" s="550"/>
      <c r="K12" s="553"/>
      <c r="L12" s="491"/>
      <c r="M12" s="538" t="s">
        <v>37</v>
      </c>
      <c r="N12" s="84"/>
      <c r="O12" s="165"/>
      <c r="P12" s="82"/>
      <c r="Q12" s="82"/>
      <c r="R12" s="82"/>
      <c r="S12" s="82"/>
      <c r="T12" s="150"/>
      <c r="U12" s="80"/>
      <c r="V12" s="535" t="s">
        <v>41</v>
      </c>
      <c r="W12" s="473"/>
      <c r="X12" s="551"/>
      <c r="Y12" s="548" t="e">
        <f>VLOOKUP(AE12,'[1]男女出場校リスト'!$B$3:$H$20,5)&amp;" "&amp;"１"</f>
        <v>#N/A</v>
      </c>
      <c r="Z12" s="550"/>
      <c r="AA12" s="548"/>
      <c r="AB12" s="549"/>
      <c r="AC12" s="186"/>
      <c r="AD12" s="547"/>
      <c r="AE12" s="229"/>
      <c r="AF12" s="31"/>
      <c r="AG12" s="75"/>
      <c r="AJ12" s="76"/>
      <c r="AK12" s="77"/>
      <c r="AL12" s="78"/>
    </row>
    <row r="13" spans="3:38" ht="30" customHeight="1">
      <c r="C13" s="5"/>
      <c r="E13" s="547">
        <v>5</v>
      </c>
      <c r="F13" s="67">
        <v>1</v>
      </c>
      <c r="G13" s="554" t="str">
        <f>VLOOKUP(F13,'団体学校リスト'!$B$3:$H$26,2)</f>
        <v>札幌日大</v>
      </c>
      <c r="H13" s="551" t="s">
        <v>1</v>
      </c>
      <c r="I13" s="553" t="str">
        <f>VLOOKUP(F13,'団体学校リスト'!$B$3:$H$26,5)</f>
        <v>北海道</v>
      </c>
      <c r="J13" s="550" t="s">
        <v>2</v>
      </c>
      <c r="K13" s="553" t="str">
        <f>VLOOKUP(F13,'団体学校リスト'!$B$3:$H$26,7)</f>
        <v>北海道</v>
      </c>
      <c r="L13" s="491" t="s">
        <v>3</v>
      </c>
      <c r="M13" s="537"/>
      <c r="N13" s="82"/>
      <c r="O13" s="150"/>
      <c r="P13" s="82"/>
      <c r="Q13" s="82"/>
      <c r="R13" s="82"/>
      <c r="S13" s="82"/>
      <c r="T13" s="150"/>
      <c r="U13" s="88"/>
      <c r="V13" s="536"/>
      <c r="W13" s="473" t="str">
        <f>VLOOKUP(AC13,'団体学校リスト'!$B$3:$H$26,2)</f>
        <v>富山国際大付</v>
      </c>
      <c r="X13" s="551" t="s">
        <v>1</v>
      </c>
      <c r="Y13" s="548" t="str">
        <f>VLOOKUP(AC13,'団体学校リスト'!$B$3:$H$26,5)</f>
        <v>北信越</v>
      </c>
      <c r="Z13" s="550" t="s">
        <v>2</v>
      </c>
      <c r="AA13" s="548" t="str">
        <f>VLOOKUP(AC13,'団体学校リスト'!$B$3:$H$26,7)</f>
        <v>富　山</v>
      </c>
      <c r="AB13" s="549" t="s">
        <v>3</v>
      </c>
      <c r="AC13" s="186">
        <v>14</v>
      </c>
      <c r="AD13" s="547">
        <v>17</v>
      </c>
      <c r="AF13" s="31"/>
      <c r="AG13" s="75"/>
      <c r="AJ13" s="76"/>
      <c r="AK13" s="77"/>
      <c r="AL13" s="78"/>
    </row>
    <row r="14" spans="3:38" ht="30" customHeight="1">
      <c r="C14" s="5"/>
      <c r="E14" s="547"/>
      <c r="F14" s="67"/>
      <c r="G14" s="554"/>
      <c r="H14" s="551"/>
      <c r="I14" s="553"/>
      <c r="J14" s="550"/>
      <c r="K14" s="553"/>
      <c r="L14" s="491"/>
      <c r="M14" s="165"/>
      <c r="N14" s="72" t="s">
        <v>45</v>
      </c>
      <c r="O14" s="87"/>
      <c r="P14" s="72"/>
      <c r="Q14" s="82"/>
      <c r="R14" s="82"/>
      <c r="S14" s="82"/>
      <c r="T14" s="87"/>
      <c r="U14" s="82" t="s">
        <v>49</v>
      </c>
      <c r="V14" s="165"/>
      <c r="W14" s="473"/>
      <c r="X14" s="551"/>
      <c r="Y14" s="548" t="e">
        <f>VLOOKUP(AE14,'[1]男女出場校リスト'!$B$3:$H$20,5)&amp;" "&amp;"１"</f>
        <v>#N/A</v>
      </c>
      <c r="Z14" s="550"/>
      <c r="AA14" s="548"/>
      <c r="AB14" s="549"/>
      <c r="AC14" s="186"/>
      <c r="AD14" s="547"/>
      <c r="AF14" s="31"/>
      <c r="AG14" s="75"/>
      <c r="AJ14" s="76"/>
      <c r="AK14" s="77"/>
      <c r="AL14" s="78"/>
    </row>
    <row r="15" spans="3:38" ht="30" customHeight="1">
      <c r="C15" s="5"/>
      <c r="E15" s="547">
        <v>6</v>
      </c>
      <c r="F15" s="67">
        <v>11</v>
      </c>
      <c r="G15" s="554" t="str">
        <f>VLOOKUP(F15,'団体学校リスト'!$B$3:$H$26,2)</f>
        <v>名経大市邨</v>
      </c>
      <c r="H15" s="551" t="s">
        <v>1</v>
      </c>
      <c r="I15" s="553" t="str">
        <f>VLOOKUP(F15,'団体学校リスト'!$B$3:$H$26,5)</f>
        <v>東　海</v>
      </c>
      <c r="J15" s="550" t="s">
        <v>2</v>
      </c>
      <c r="K15" s="553" t="str">
        <f>VLOOKUP(F15,'団体学校リスト'!$B$3:$H$26,7)</f>
        <v>愛　知</v>
      </c>
      <c r="L15" s="491" t="s">
        <v>3</v>
      </c>
      <c r="M15" s="190"/>
      <c r="N15" s="83"/>
      <c r="O15" s="82"/>
      <c r="P15" s="72"/>
      <c r="Q15" s="82"/>
      <c r="R15" s="82"/>
      <c r="S15" s="82"/>
      <c r="T15" s="72"/>
      <c r="U15" s="84"/>
      <c r="V15" s="190"/>
      <c r="W15" s="473" t="str">
        <f>VLOOKUP(AC15,'団体学校リスト'!$B$3:$H$26,2)</f>
        <v>岡山理大附</v>
      </c>
      <c r="X15" s="551" t="s">
        <v>1</v>
      </c>
      <c r="Y15" s="548" t="str">
        <f>VLOOKUP(AC15,'団体学校リスト'!$B$3:$H$26,5)</f>
        <v>中　国</v>
      </c>
      <c r="Z15" s="550" t="s">
        <v>2</v>
      </c>
      <c r="AA15" s="548" t="str">
        <f>VLOOKUP(AC15,'団体学校リスト'!$B$3:$H$26,7)</f>
        <v>岡　山</v>
      </c>
      <c r="AB15" s="549" t="s">
        <v>3</v>
      </c>
      <c r="AC15" s="186">
        <v>20</v>
      </c>
      <c r="AD15" s="547">
        <v>18</v>
      </c>
      <c r="AF15" s="31"/>
      <c r="AG15" s="75"/>
      <c r="AJ15" s="76"/>
      <c r="AK15" s="77"/>
      <c r="AL15" s="78"/>
    </row>
    <row r="16" spans="3:38" ht="30" customHeight="1">
      <c r="C16" s="5"/>
      <c r="E16" s="547"/>
      <c r="F16" s="67"/>
      <c r="G16" s="554"/>
      <c r="H16" s="551"/>
      <c r="I16" s="553"/>
      <c r="J16" s="550"/>
      <c r="K16" s="553"/>
      <c r="L16" s="491"/>
      <c r="M16" s="72"/>
      <c r="N16" s="165"/>
      <c r="O16" s="72"/>
      <c r="P16" s="456" t="s">
        <v>62</v>
      </c>
      <c r="Q16" s="84"/>
      <c r="R16" s="87"/>
      <c r="S16" s="455" t="s">
        <v>63</v>
      </c>
      <c r="T16" s="72"/>
      <c r="U16" s="165"/>
      <c r="V16" s="72"/>
      <c r="W16" s="473"/>
      <c r="X16" s="551"/>
      <c r="Y16" s="548" t="e">
        <f>VLOOKUP(AE16,'[1]男女出場校リスト'!$B$3:$H$20,5)&amp;" "&amp;"１"</f>
        <v>#N/A</v>
      </c>
      <c r="Z16" s="550"/>
      <c r="AA16" s="548"/>
      <c r="AB16" s="549"/>
      <c r="AC16" s="186"/>
      <c r="AD16" s="547"/>
      <c r="AF16" s="31"/>
      <c r="AG16" s="75"/>
      <c r="AJ16" s="76"/>
      <c r="AK16" s="77"/>
      <c r="AL16" s="78"/>
    </row>
    <row r="17" spans="3:38" ht="30" customHeight="1">
      <c r="C17" s="5"/>
      <c r="E17" s="547">
        <v>7</v>
      </c>
      <c r="F17" s="67">
        <v>8</v>
      </c>
      <c r="G17" s="554" t="str">
        <f>VLOOKUP(F17,'団体学校リスト'!$B$3:$H$26,2)</f>
        <v>東海大菅生</v>
      </c>
      <c r="H17" s="551" t="s">
        <v>1</v>
      </c>
      <c r="I17" s="553" t="str">
        <f>VLOOKUP(F17,'団体学校リスト'!$B$3:$H$26,5)</f>
        <v>東　京</v>
      </c>
      <c r="J17" s="550" t="s">
        <v>2</v>
      </c>
      <c r="K17" s="553" t="str">
        <f>VLOOKUP(F17,'団体学校リスト'!$B$3:$H$26,7)</f>
        <v>東　京</v>
      </c>
      <c r="L17" s="491" t="s">
        <v>3</v>
      </c>
      <c r="M17" s="83"/>
      <c r="N17" s="190"/>
      <c r="O17" s="72"/>
      <c r="P17" s="456"/>
      <c r="Q17" s="82"/>
      <c r="R17" s="72"/>
      <c r="S17" s="455"/>
      <c r="T17" s="72"/>
      <c r="U17" s="190"/>
      <c r="V17" s="83"/>
      <c r="W17" s="473" t="str">
        <f>VLOOKUP(AC17,'団体学校リスト'!$B$3:$H$26,2)</f>
        <v>海星</v>
      </c>
      <c r="X17" s="551" t="s">
        <v>1</v>
      </c>
      <c r="Y17" s="548" t="str">
        <f>VLOOKUP(AC17,'団体学校リスト'!$B$3:$H$26,5)</f>
        <v>九　州</v>
      </c>
      <c r="Z17" s="550" t="s">
        <v>2</v>
      </c>
      <c r="AA17" s="548" t="str">
        <f>VLOOKUP(AC17,'団体学校リスト'!$B$3:$H$26,7)</f>
        <v>長　崎</v>
      </c>
      <c r="AB17" s="549" t="s">
        <v>3</v>
      </c>
      <c r="AC17" s="186">
        <v>23</v>
      </c>
      <c r="AD17" s="547">
        <v>19</v>
      </c>
      <c r="AF17" s="31"/>
      <c r="AG17" s="75"/>
      <c r="AJ17" s="76"/>
      <c r="AK17" s="77"/>
      <c r="AL17" s="78"/>
    </row>
    <row r="18" spans="3:38" ht="30" customHeight="1">
      <c r="C18" s="5"/>
      <c r="E18" s="547"/>
      <c r="F18" s="67"/>
      <c r="G18" s="554"/>
      <c r="H18" s="551"/>
      <c r="I18" s="553"/>
      <c r="J18" s="550"/>
      <c r="K18" s="553"/>
      <c r="L18" s="491"/>
      <c r="M18" s="72"/>
      <c r="N18" s="165"/>
      <c r="O18" s="82"/>
      <c r="P18" s="72"/>
      <c r="Q18" s="82"/>
      <c r="R18" s="72"/>
      <c r="S18" s="82"/>
      <c r="T18" s="80"/>
      <c r="U18" s="194"/>
      <c r="V18" s="72"/>
      <c r="W18" s="473"/>
      <c r="X18" s="551"/>
      <c r="Y18" s="548" t="e">
        <f>VLOOKUP(AE18,'[1]男女出場校リスト'!$B$3:$H$20,5)&amp;" "&amp;"１"</f>
        <v>#N/A</v>
      </c>
      <c r="Z18" s="550"/>
      <c r="AA18" s="548"/>
      <c r="AB18" s="549"/>
      <c r="AC18" s="186"/>
      <c r="AD18" s="547"/>
      <c r="AF18" s="31"/>
      <c r="AG18" s="75"/>
      <c r="AJ18" s="76"/>
      <c r="AK18" s="77"/>
      <c r="AL18" s="78"/>
    </row>
    <row r="19" spans="3:38" ht="27" customHeight="1">
      <c r="C19" s="5"/>
      <c r="E19" s="547">
        <v>8</v>
      </c>
      <c r="F19" s="67">
        <v>12</v>
      </c>
      <c r="G19" s="554" t="str">
        <f>VLOOKUP(F19,'団体学校リスト'!$B$3:$H$26,2)</f>
        <v>日大三島</v>
      </c>
      <c r="H19" s="551" t="s">
        <v>1</v>
      </c>
      <c r="I19" s="553" t="str">
        <f>VLOOKUP(F19,'団体学校リスト'!$B$3:$H$26,5)</f>
        <v>東　海</v>
      </c>
      <c r="J19" s="550" t="s">
        <v>2</v>
      </c>
      <c r="K19" s="553" t="str">
        <f>VLOOKUP(F19,'団体学校リスト'!$B$3:$H$26,7)</f>
        <v>静　岡</v>
      </c>
      <c r="L19" s="491" t="s">
        <v>3</v>
      </c>
      <c r="M19" s="83"/>
      <c r="N19" s="72" t="s">
        <v>46</v>
      </c>
      <c r="O19" s="195"/>
      <c r="P19" s="72"/>
      <c r="Q19" s="82"/>
      <c r="R19" s="72"/>
      <c r="S19" s="82"/>
      <c r="T19" s="88"/>
      <c r="U19" s="82" t="s">
        <v>50</v>
      </c>
      <c r="V19" s="83"/>
      <c r="W19" s="473" t="str">
        <f>VLOOKUP(AC19,'団体学校リスト'!$B$3:$H$26,2)</f>
        <v>新田</v>
      </c>
      <c r="X19" s="551" t="s">
        <v>1</v>
      </c>
      <c r="Y19" s="548" t="str">
        <f>VLOOKUP(AC19,'団体学校リスト'!$B$3:$H$26,5)</f>
        <v>四　国</v>
      </c>
      <c r="Z19" s="550" t="s">
        <v>2</v>
      </c>
      <c r="AA19" s="548" t="str">
        <f>VLOOKUP(AC19,'団体学校リスト'!$B$3:$H$26,7)</f>
        <v>愛　媛</v>
      </c>
      <c r="AB19" s="549" t="s">
        <v>3</v>
      </c>
      <c r="AC19" s="186">
        <v>22</v>
      </c>
      <c r="AD19" s="547">
        <v>20</v>
      </c>
      <c r="AF19" s="31"/>
      <c r="AG19" s="75"/>
      <c r="AJ19" s="76"/>
      <c r="AK19" s="77"/>
      <c r="AL19" s="78"/>
    </row>
    <row r="20" spans="3:38" ht="30" customHeight="1">
      <c r="C20" s="5"/>
      <c r="E20" s="547"/>
      <c r="F20" s="67"/>
      <c r="G20" s="554"/>
      <c r="H20" s="551"/>
      <c r="I20" s="553"/>
      <c r="J20" s="550"/>
      <c r="K20" s="553"/>
      <c r="L20" s="491"/>
      <c r="M20" s="538" t="s">
        <v>38</v>
      </c>
      <c r="N20" s="191"/>
      <c r="O20" s="82"/>
      <c r="P20" s="82"/>
      <c r="Q20" s="82"/>
      <c r="R20" s="72"/>
      <c r="S20" s="82"/>
      <c r="T20" s="82"/>
      <c r="U20" s="193"/>
      <c r="V20" s="535" t="s">
        <v>42</v>
      </c>
      <c r="W20" s="473"/>
      <c r="X20" s="551"/>
      <c r="Y20" s="548" t="e">
        <f>VLOOKUP(AE20,'[1]男女出場校リスト'!$B$3:$H$20,5)&amp;" "&amp;"１"</f>
        <v>#N/A</v>
      </c>
      <c r="Z20" s="550"/>
      <c r="AA20" s="548"/>
      <c r="AB20" s="549"/>
      <c r="AC20" s="186"/>
      <c r="AD20" s="547"/>
      <c r="AE20" s="421"/>
      <c r="AF20" s="31"/>
      <c r="AG20" s="75"/>
      <c r="AJ20" s="76"/>
      <c r="AK20" s="77"/>
      <c r="AL20" s="78"/>
    </row>
    <row r="21" spans="3:38" ht="30" customHeight="1">
      <c r="C21" s="5"/>
      <c r="D21" s="226"/>
      <c r="E21" s="547">
        <v>9</v>
      </c>
      <c r="F21" s="67">
        <v>17</v>
      </c>
      <c r="G21" s="554" t="str">
        <f>VLOOKUP(F21,'団体学校リスト'!$B$3:$H$26,2)</f>
        <v>甲南</v>
      </c>
      <c r="H21" s="551" t="s">
        <v>1</v>
      </c>
      <c r="I21" s="553" t="str">
        <f>VLOOKUP(F21,'団体学校リスト'!$B$3:$H$26,5)</f>
        <v>近　畿</v>
      </c>
      <c r="J21" s="550" t="s">
        <v>2</v>
      </c>
      <c r="K21" s="553" t="str">
        <f>VLOOKUP(F21,'団体学校リスト'!$B$3:$H$26,7)</f>
        <v>兵　庫</v>
      </c>
      <c r="L21" s="491" t="s">
        <v>3</v>
      </c>
      <c r="M21" s="537"/>
      <c r="N21" s="150"/>
      <c r="O21" s="72"/>
      <c r="P21" s="82"/>
      <c r="Q21" s="82"/>
      <c r="R21" s="72"/>
      <c r="S21" s="82"/>
      <c r="T21" s="82"/>
      <c r="U21" s="165"/>
      <c r="V21" s="536"/>
      <c r="W21" s="473" t="str">
        <f>VLOOKUP(AC21,'団体学校リスト'!$B$3:$H$26,2)</f>
        <v>法政大二</v>
      </c>
      <c r="X21" s="551" t="s">
        <v>1</v>
      </c>
      <c r="Y21" s="548" t="str">
        <f>VLOOKUP(AC21,'団体学校リスト'!$B$3:$H$26,5)</f>
        <v>関　東</v>
      </c>
      <c r="Z21" s="550" t="s">
        <v>2</v>
      </c>
      <c r="AA21" s="548" t="str">
        <f>VLOOKUP(AC21,'団体学校リスト'!$B$3:$H$26,7)</f>
        <v>神奈川</v>
      </c>
      <c r="AB21" s="549" t="s">
        <v>3</v>
      </c>
      <c r="AC21" s="186">
        <v>6</v>
      </c>
      <c r="AD21" s="547">
        <v>21</v>
      </c>
      <c r="AE21" s="228"/>
      <c r="AF21" s="31"/>
      <c r="AG21" s="75"/>
      <c r="AJ21" s="76"/>
      <c r="AK21" s="77"/>
      <c r="AL21" s="78"/>
    </row>
    <row r="22" spans="3:38" ht="30" customHeight="1">
      <c r="C22" s="425"/>
      <c r="D22" s="419"/>
      <c r="E22" s="547"/>
      <c r="F22" s="67"/>
      <c r="G22" s="554"/>
      <c r="H22" s="551"/>
      <c r="I22" s="553"/>
      <c r="J22" s="550"/>
      <c r="K22" s="553"/>
      <c r="L22" s="491"/>
      <c r="M22" s="72"/>
      <c r="N22" s="165"/>
      <c r="O22" s="456" t="s">
        <v>53</v>
      </c>
      <c r="P22" s="84"/>
      <c r="Q22" s="82"/>
      <c r="R22" s="72"/>
      <c r="S22" s="87"/>
      <c r="T22" s="455" t="s">
        <v>55</v>
      </c>
      <c r="U22" s="165"/>
      <c r="V22" s="72"/>
      <c r="W22" s="473"/>
      <c r="X22" s="551"/>
      <c r="Y22" s="548" t="e">
        <f>VLOOKUP(AE22,'[1]男女出場校リスト'!$B$3:$H$20,5)&amp;" "&amp;"１"</f>
        <v>#N/A</v>
      </c>
      <c r="Z22" s="550"/>
      <c r="AA22" s="548"/>
      <c r="AB22" s="549"/>
      <c r="AC22" s="186"/>
      <c r="AD22" s="547"/>
      <c r="AE22" s="228"/>
      <c r="AF22" s="423"/>
      <c r="AG22" s="75"/>
      <c r="AJ22" s="76"/>
      <c r="AK22" s="77"/>
      <c r="AL22" s="78"/>
    </row>
    <row r="23" spans="4:38" ht="30" customHeight="1">
      <c r="D23" s="419"/>
      <c r="E23" s="547">
        <v>10</v>
      </c>
      <c r="F23" s="67">
        <v>5</v>
      </c>
      <c r="G23" s="554" t="str">
        <f>VLOOKUP(F23,'団体学校リスト'!$B$3:$H$26,2)</f>
        <v>川越東</v>
      </c>
      <c r="H23" s="551" t="s">
        <v>1</v>
      </c>
      <c r="I23" s="553" t="str">
        <f>VLOOKUP(F23,'団体学校リスト'!$B$3:$H$26,5)</f>
        <v>関　東</v>
      </c>
      <c r="J23" s="550" t="s">
        <v>2</v>
      </c>
      <c r="K23" s="553" t="str">
        <f>VLOOKUP(F23,'団体学校リスト'!$B$3:$H$26,7)</f>
        <v>埼　玉</v>
      </c>
      <c r="L23" s="491" t="s">
        <v>3</v>
      </c>
      <c r="M23" s="83"/>
      <c r="N23" s="165"/>
      <c r="O23" s="456"/>
      <c r="P23" s="82"/>
      <c r="Q23" s="72"/>
      <c r="R23" s="72"/>
      <c r="S23" s="72"/>
      <c r="T23" s="455"/>
      <c r="U23" s="165"/>
      <c r="V23" s="83"/>
      <c r="W23" s="473" t="str">
        <f>VLOOKUP(AC23,'団体学校リスト'!$B$3:$H$26,2)</f>
        <v>近畿大附属</v>
      </c>
      <c r="X23" s="551" t="s">
        <v>1</v>
      </c>
      <c r="Y23" s="548" t="str">
        <f>VLOOKUP(AC23,'団体学校リスト'!$B$3:$H$26,5)</f>
        <v>近　畿</v>
      </c>
      <c r="Z23" s="550" t="s">
        <v>2</v>
      </c>
      <c r="AA23" s="548" t="str">
        <f>VLOOKUP(AC23,'団体学校リスト'!$B$3:$H$26,7)</f>
        <v>大　阪</v>
      </c>
      <c r="AB23" s="549" t="s">
        <v>3</v>
      </c>
      <c r="AC23" s="186">
        <v>19</v>
      </c>
      <c r="AD23" s="547">
        <v>22</v>
      </c>
      <c r="AE23" s="228"/>
      <c r="AG23" s="75"/>
      <c r="AJ23" s="76"/>
      <c r="AK23" s="77"/>
      <c r="AL23" s="78"/>
    </row>
    <row r="24" spans="4:38" ht="30" customHeight="1">
      <c r="D24" s="420"/>
      <c r="E24" s="547"/>
      <c r="F24" s="67"/>
      <c r="G24" s="554"/>
      <c r="H24" s="551"/>
      <c r="I24" s="553"/>
      <c r="J24" s="550"/>
      <c r="K24" s="553"/>
      <c r="L24" s="491"/>
      <c r="M24" s="538" t="s">
        <v>39</v>
      </c>
      <c r="N24" s="191"/>
      <c r="O24" s="72"/>
      <c r="P24" s="82"/>
      <c r="Q24" s="72"/>
      <c r="R24" s="72"/>
      <c r="S24" s="72"/>
      <c r="T24" s="82"/>
      <c r="U24" s="192"/>
      <c r="V24" s="535" t="s">
        <v>43</v>
      </c>
      <c r="W24" s="473"/>
      <c r="X24" s="551"/>
      <c r="Y24" s="548" t="e">
        <f>VLOOKUP(AE24,'[1]男女出場校リスト'!$B$3:$H$20,5)&amp;" "&amp;"１"</f>
        <v>#N/A</v>
      </c>
      <c r="Z24" s="550"/>
      <c r="AA24" s="548"/>
      <c r="AB24" s="549"/>
      <c r="AC24" s="186"/>
      <c r="AD24" s="547"/>
      <c r="AE24" s="229"/>
      <c r="AG24" s="75"/>
      <c r="AJ24" s="76"/>
      <c r="AK24" s="77"/>
      <c r="AL24" s="78"/>
    </row>
    <row r="25" spans="5:38" ht="30" customHeight="1">
      <c r="E25" s="547">
        <v>11</v>
      </c>
      <c r="F25" s="67">
        <v>24</v>
      </c>
      <c r="G25" s="554" t="str">
        <f>VLOOKUP(F25,'団体学校リスト'!$B$3:$H$26,2)</f>
        <v>鳳凰</v>
      </c>
      <c r="H25" s="551" t="s">
        <v>1</v>
      </c>
      <c r="I25" s="553" t="str">
        <f>VLOOKUP(F25,'団体学校リスト'!$B$3:$H$26,5)</f>
        <v>九　州</v>
      </c>
      <c r="J25" s="550" t="s">
        <v>2</v>
      </c>
      <c r="K25" s="553" t="str">
        <f>VLOOKUP(F25,'団体学校リスト'!$B$3:$H$26,7)</f>
        <v>鹿児島</v>
      </c>
      <c r="L25" s="491" t="s">
        <v>3</v>
      </c>
      <c r="M25" s="537"/>
      <c r="N25" s="150"/>
      <c r="O25" s="82"/>
      <c r="P25" s="82"/>
      <c r="Q25" s="72"/>
      <c r="R25" s="72"/>
      <c r="S25" s="72"/>
      <c r="T25" s="82"/>
      <c r="U25" s="194"/>
      <c r="V25" s="536"/>
      <c r="W25" s="473" t="str">
        <f>VLOOKUP(AC25,'団体学校リスト'!$B$3:$H$26,2)</f>
        <v>岩手</v>
      </c>
      <c r="X25" s="551" t="s">
        <v>1</v>
      </c>
      <c r="Y25" s="548" t="str">
        <f>VLOOKUP(AC25,'団体学校リスト'!$B$3:$H$26,5)</f>
        <v>東　北</v>
      </c>
      <c r="Z25" s="550" t="s">
        <v>2</v>
      </c>
      <c r="AA25" s="548" t="str">
        <f>VLOOKUP(AC25,'団体学校リスト'!$B$3:$H$26,7)</f>
        <v>岩　手</v>
      </c>
      <c r="AB25" s="549" t="s">
        <v>3</v>
      </c>
      <c r="AC25" s="186">
        <v>2</v>
      </c>
      <c r="AD25" s="547">
        <v>23</v>
      </c>
      <c r="AG25" s="75"/>
      <c r="AJ25" s="76"/>
      <c r="AK25" s="77"/>
      <c r="AL25" s="78"/>
    </row>
    <row r="26" spans="5:38" ht="30" customHeight="1">
      <c r="E26" s="547"/>
      <c r="F26" s="67"/>
      <c r="G26" s="554"/>
      <c r="H26" s="551"/>
      <c r="I26" s="553"/>
      <c r="J26" s="550"/>
      <c r="K26" s="553"/>
      <c r="L26" s="491"/>
      <c r="M26" s="165"/>
      <c r="N26" s="72" t="s">
        <v>47</v>
      </c>
      <c r="O26" s="87"/>
      <c r="P26" s="72"/>
      <c r="Q26" s="72"/>
      <c r="R26" s="72"/>
      <c r="S26" s="72"/>
      <c r="T26" s="87"/>
      <c r="U26" s="82" t="s">
        <v>51</v>
      </c>
      <c r="V26" s="165"/>
      <c r="W26" s="473"/>
      <c r="X26" s="551"/>
      <c r="Y26" s="548" t="e">
        <f>VLOOKUP(AE26,'[1]男女出場校リスト'!$B$3:$H$20,5)&amp;" "&amp;"１"</f>
        <v>#N/A</v>
      </c>
      <c r="Z26" s="550"/>
      <c r="AA26" s="548"/>
      <c r="AB26" s="549"/>
      <c r="AC26" s="186"/>
      <c r="AD26" s="547"/>
      <c r="AG26" s="75"/>
      <c r="AJ26" s="76"/>
      <c r="AK26" s="77"/>
      <c r="AL26" s="78"/>
    </row>
    <row r="27" spans="5:38" ht="30" customHeight="1">
      <c r="E27" s="547">
        <v>12</v>
      </c>
      <c r="F27" s="67">
        <v>13</v>
      </c>
      <c r="G27" s="554" t="str">
        <f>VLOOKUP(F27,'団体学校リスト'!$B$3:$H$26,2)</f>
        <v>松商学園</v>
      </c>
      <c r="H27" s="551" t="s">
        <v>1</v>
      </c>
      <c r="I27" s="553" t="str">
        <f>VLOOKUP(F27,'団体学校リスト'!$B$3:$H$26,5)</f>
        <v>北信越</v>
      </c>
      <c r="J27" s="550" t="s">
        <v>2</v>
      </c>
      <c r="K27" s="553" t="str">
        <f>VLOOKUP(F27,'団体学校リスト'!$B$3:$H$26,7)</f>
        <v>長　野</v>
      </c>
      <c r="L27" s="491" t="s">
        <v>3</v>
      </c>
      <c r="M27" s="190"/>
      <c r="N27" s="83"/>
      <c r="O27" s="82"/>
      <c r="P27" s="72"/>
      <c r="Q27" s="72"/>
      <c r="R27" s="72"/>
      <c r="S27" s="72"/>
      <c r="T27" s="72"/>
      <c r="U27" s="84"/>
      <c r="V27" s="190"/>
      <c r="W27" s="473" t="str">
        <f>VLOOKUP(AC27,'団体学校リスト'!$B$3:$H$26,2)</f>
        <v>大成</v>
      </c>
      <c r="X27" s="551" t="s">
        <v>1</v>
      </c>
      <c r="Y27" s="548" t="str">
        <f>VLOOKUP(AC27,'団体学校リスト'!$B$3:$H$26,5)</f>
        <v>東　京</v>
      </c>
      <c r="Z27" s="550" t="s">
        <v>2</v>
      </c>
      <c r="AA27" s="548" t="str">
        <f>VLOOKUP(AC27,'団体学校リスト'!$B$3:$H$26,7)</f>
        <v>東　京</v>
      </c>
      <c r="AB27" s="549" t="s">
        <v>3</v>
      </c>
      <c r="AC27" s="186">
        <v>9</v>
      </c>
      <c r="AD27" s="547">
        <v>24</v>
      </c>
      <c r="AG27" s="75"/>
      <c r="AJ27" s="76"/>
      <c r="AK27" s="77"/>
      <c r="AL27" s="78"/>
    </row>
    <row r="28" spans="5:38" ht="30" customHeight="1">
      <c r="E28" s="547"/>
      <c r="F28" s="67"/>
      <c r="G28" s="554"/>
      <c r="H28" s="551"/>
      <c r="I28" s="553"/>
      <c r="J28" s="550"/>
      <c r="K28" s="553"/>
      <c r="L28" s="491"/>
      <c r="M28" s="73"/>
      <c r="N28" s="72"/>
      <c r="O28" s="72"/>
      <c r="P28" s="72"/>
      <c r="Q28" s="72"/>
      <c r="R28" s="72"/>
      <c r="S28" s="72"/>
      <c r="T28" s="72"/>
      <c r="U28" s="73"/>
      <c r="V28" s="73"/>
      <c r="W28" s="473"/>
      <c r="X28" s="551"/>
      <c r="Y28" s="548" t="e">
        <f>VLOOKUP(AE28,'[1]男女出場校リスト'!$B$3:$H$20,5)&amp;" "&amp;"１"</f>
        <v>#N/A</v>
      </c>
      <c r="Z28" s="550"/>
      <c r="AA28" s="548"/>
      <c r="AB28" s="549"/>
      <c r="AC28" s="186"/>
      <c r="AD28" s="547"/>
      <c r="AG28" s="75"/>
      <c r="AJ28" s="76"/>
      <c r="AK28" s="77"/>
      <c r="AL28" s="78"/>
    </row>
    <row r="29" spans="5:38" ht="6" customHeight="1">
      <c r="E29" s="66"/>
      <c r="F29" s="67"/>
      <c r="G29" s="89"/>
      <c r="H29" s="68"/>
      <c r="I29" s="443"/>
      <c r="J29" s="449"/>
      <c r="K29" s="443"/>
      <c r="L29" s="69"/>
      <c r="M29" s="73"/>
      <c r="N29" s="72"/>
      <c r="O29" s="72"/>
      <c r="P29" s="72"/>
      <c r="Q29" s="72"/>
      <c r="R29" s="72"/>
      <c r="S29" s="72"/>
      <c r="T29" s="72"/>
      <c r="U29" s="73"/>
      <c r="V29" s="73"/>
      <c r="W29" s="74"/>
      <c r="X29" s="91"/>
      <c r="Y29" s="220"/>
      <c r="Z29" s="449"/>
      <c r="AA29" s="220"/>
      <c r="AB29" s="93"/>
      <c r="AC29" s="93"/>
      <c r="AD29" s="66"/>
      <c r="AG29" s="75"/>
      <c r="AJ29" s="76"/>
      <c r="AK29" s="77"/>
      <c r="AL29" s="78"/>
    </row>
    <row r="30" spans="5:38" ht="30" customHeight="1">
      <c r="E30" s="555" t="s">
        <v>29</v>
      </c>
      <c r="F30" s="555"/>
      <c r="G30" s="555"/>
      <c r="H30" s="51"/>
      <c r="I30" s="452"/>
      <c r="J30" s="452"/>
      <c r="K30" s="443"/>
      <c r="L30" s="69"/>
      <c r="M30" s="73"/>
      <c r="N30" s="72"/>
      <c r="O30" s="72"/>
      <c r="P30" s="72"/>
      <c r="Q30" s="72"/>
      <c r="R30" s="72"/>
      <c r="S30" s="72"/>
      <c r="T30" s="72"/>
      <c r="U30" s="96" t="s">
        <v>4</v>
      </c>
      <c r="V30" s="73"/>
      <c r="W30" s="97"/>
      <c r="X30" s="68"/>
      <c r="Y30" s="450"/>
      <c r="Z30" s="449"/>
      <c r="AA30" s="451"/>
      <c r="AB30" s="98"/>
      <c r="AC30" s="98"/>
      <c r="AD30" s="67"/>
      <c r="AG30" s="75"/>
      <c r="AJ30" s="76"/>
      <c r="AK30" s="77"/>
      <c r="AL30" s="78"/>
    </row>
    <row r="31" spans="5:38" ht="9" customHeight="1">
      <c r="E31" s="51"/>
      <c r="F31" s="51"/>
      <c r="G31" s="51"/>
      <c r="H31" s="51"/>
      <c r="I31" s="452"/>
      <c r="J31" s="452"/>
      <c r="K31" s="443"/>
      <c r="L31" s="69"/>
      <c r="M31" s="73"/>
      <c r="N31" s="73"/>
      <c r="O31" s="73"/>
      <c r="P31" s="73"/>
      <c r="Q31" s="73"/>
      <c r="R31" s="73"/>
      <c r="S31" s="73"/>
      <c r="T31" s="73"/>
      <c r="U31" s="99"/>
      <c r="V31" s="99"/>
      <c r="W31" s="100"/>
      <c r="X31" s="68"/>
      <c r="Y31" s="450"/>
      <c r="Z31" s="449"/>
      <c r="AA31" s="451"/>
      <c r="AB31" s="98"/>
      <c r="AC31" s="98"/>
      <c r="AD31" s="67"/>
      <c r="AG31" s="75"/>
      <c r="AJ31" s="76"/>
      <c r="AK31" s="77"/>
      <c r="AL31" s="78"/>
    </row>
    <row r="32" spans="5:38" ht="27" customHeight="1">
      <c r="E32" s="430" t="s">
        <v>5</v>
      </c>
      <c r="F32" s="431">
        <v>8</v>
      </c>
      <c r="G32" s="432" t="str">
        <f>VLOOKUP(F32,'団体学校リスト'!$B$3:$H$26,2)</f>
        <v>東海大菅生</v>
      </c>
      <c r="H32" s="365" t="s">
        <v>1</v>
      </c>
      <c r="I32" s="444" t="str">
        <f>VLOOKUP(F32,'団体学校リスト'!$B$3:$H$26,5)</f>
        <v>東　京</v>
      </c>
      <c r="J32" s="444" t="s">
        <v>2</v>
      </c>
      <c r="K32" s="444" t="str">
        <f>VLOOKUP(F32,'団体学校リスト'!$B$3:$H$26,7)</f>
        <v>東　京</v>
      </c>
      <c r="L32" s="433" t="s">
        <v>3</v>
      </c>
      <c r="M32" s="73"/>
      <c r="N32" s="73"/>
      <c r="O32" s="73"/>
      <c r="P32" s="73"/>
      <c r="Q32" s="73"/>
      <c r="R32" s="73"/>
      <c r="S32" s="73"/>
      <c r="T32" s="73"/>
      <c r="U32" s="99"/>
      <c r="V32" s="435" t="s">
        <v>6</v>
      </c>
      <c r="W32" s="436" t="str">
        <f>VLOOKUP(AC32,'団体学校リスト'!$B$3:$H$26,2)</f>
        <v>浦和学院</v>
      </c>
      <c r="X32" s="365" t="s">
        <v>1</v>
      </c>
      <c r="Y32" s="446" t="str">
        <f>VLOOKUP(AC32,'団体学校リスト'!$B$3:$H$26,5)</f>
        <v>関　東</v>
      </c>
      <c r="Z32" s="444" t="s">
        <v>2</v>
      </c>
      <c r="AA32" s="446" t="str">
        <f>VLOOKUP(AC32,'団体学校リスト'!$B$3:$H$26,7)</f>
        <v>埼　玉</v>
      </c>
      <c r="AB32" s="437" t="s">
        <v>3</v>
      </c>
      <c r="AC32" s="104">
        <v>4</v>
      </c>
      <c r="AD32" s="105"/>
      <c r="AG32" s="75"/>
      <c r="AJ32" s="76"/>
      <c r="AK32" s="77"/>
      <c r="AL32" s="78"/>
    </row>
    <row r="33" spans="5:38" ht="9" customHeight="1">
      <c r="E33" s="430"/>
      <c r="F33" s="431"/>
      <c r="G33" s="432"/>
      <c r="H33" s="434"/>
      <c r="I33" s="444"/>
      <c r="J33" s="445"/>
      <c r="K33" s="444"/>
      <c r="L33" s="428"/>
      <c r="M33" s="73"/>
      <c r="N33" s="73"/>
      <c r="O33" s="73"/>
      <c r="P33" s="73"/>
      <c r="Q33" s="73"/>
      <c r="R33" s="73"/>
      <c r="S33" s="73"/>
      <c r="T33" s="73"/>
      <c r="U33" s="99"/>
      <c r="V33" s="435"/>
      <c r="W33" s="438"/>
      <c r="X33" s="434"/>
      <c r="Y33" s="447"/>
      <c r="Z33" s="445"/>
      <c r="AA33" s="447"/>
      <c r="AB33" s="437"/>
      <c r="AC33" s="104"/>
      <c r="AD33" s="105"/>
      <c r="AG33" s="75"/>
      <c r="AJ33" s="76"/>
      <c r="AK33" s="77"/>
      <c r="AL33" s="78"/>
    </row>
    <row r="34" spans="5:38" ht="27" customHeight="1">
      <c r="E34" s="430" t="s">
        <v>5</v>
      </c>
      <c r="F34" s="431">
        <v>9</v>
      </c>
      <c r="G34" s="432" t="str">
        <f>VLOOKUP(F34,'団体学校リスト'!$B$3:$H$26,2)</f>
        <v>大成</v>
      </c>
      <c r="H34" s="466" t="s">
        <v>1</v>
      </c>
      <c r="I34" s="444" t="str">
        <f>VLOOKUP(F34,'団体学校リスト'!$B$3:$H$26,5)</f>
        <v>東　京</v>
      </c>
      <c r="J34" s="445" t="s">
        <v>2</v>
      </c>
      <c r="K34" s="444" t="str">
        <f>VLOOKUP(F34,'団体学校リスト'!$B$3:$H$26,7)</f>
        <v>東　京</v>
      </c>
      <c r="L34" s="433" t="s">
        <v>3</v>
      </c>
      <c r="M34" s="73"/>
      <c r="N34" s="73"/>
      <c r="O34" s="73"/>
      <c r="P34" s="73"/>
      <c r="Q34" s="73"/>
      <c r="R34" s="73"/>
      <c r="S34" s="73"/>
      <c r="T34" s="73"/>
      <c r="U34" s="99"/>
      <c r="V34" s="435" t="s">
        <v>6</v>
      </c>
      <c r="W34" s="436" t="str">
        <f>VLOOKUP(AC34,'団体学校リスト'!$B$3:$H$26,2)</f>
        <v>名経大市邨</v>
      </c>
      <c r="X34" s="365" t="s">
        <v>1</v>
      </c>
      <c r="Y34" s="446" t="str">
        <f>VLOOKUP(AC34,'団体学校リスト'!$B$3:$H$26,5)</f>
        <v>東　海</v>
      </c>
      <c r="Z34" s="444" t="s">
        <v>2</v>
      </c>
      <c r="AA34" s="446" t="str">
        <f>VLOOKUP(AC34,'団体学校リスト'!$B$3:$H$26,7)</f>
        <v>愛　知</v>
      </c>
      <c r="AB34" s="437" t="s">
        <v>3</v>
      </c>
      <c r="AC34" s="104">
        <v>11</v>
      </c>
      <c r="AD34" s="105"/>
      <c r="AG34" s="75"/>
      <c r="AJ34" s="76"/>
      <c r="AK34" s="77"/>
      <c r="AL34" s="78"/>
    </row>
    <row r="35" spans="5:38" ht="9" customHeight="1">
      <c r="E35" s="430"/>
      <c r="F35" s="431"/>
      <c r="G35" s="432"/>
      <c r="H35" s="466"/>
      <c r="I35" s="444"/>
      <c r="J35" s="445"/>
      <c r="K35" s="444"/>
      <c r="L35" s="428"/>
      <c r="M35" s="73"/>
      <c r="N35" s="73"/>
      <c r="O35" s="73"/>
      <c r="P35" s="73"/>
      <c r="Q35" s="73"/>
      <c r="R35" s="73"/>
      <c r="S35" s="73"/>
      <c r="T35" s="73"/>
      <c r="U35" s="99"/>
      <c r="V35" s="439"/>
      <c r="W35" s="436"/>
      <c r="X35" s="365"/>
      <c r="Y35" s="446"/>
      <c r="Z35" s="444"/>
      <c r="AA35" s="446"/>
      <c r="AB35" s="437"/>
      <c r="AC35" s="98"/>
      <c r="AD35" s="105"/>
      <c r="AG35" s="75"/>
      <c r="AJ35" s="76"/>
      <c r="AK35" s="77"/>
      <c r="AL35" s="78"/>
    </row>
    <row r="36" spans="5:38" ht="27" customHeight="1">
      <c r="E36" s="430" t="s">
        <v>129</v>
      </c>
      <c r="F36" s="431">
        <v>16</v>
      </c>
      <c r="G36" s="432" t="str">
        <f>VLOOKUP(F36,'団体学校リスト'!$B$3:$H$26,2)</f>
        <v>相生学院</v>
      </c>
      <c r="H36" s="466" t="s">
        <v>1</v>
      </c>
      <c r="I36" s="444" t="str">
        <f>VLOOKUP(F36,'団体学校リスト'!$B$3:$H$26,5)</f>
        <v>近　畿</v>
      </c>
      <c r="J36" s="445" t="s">
        <v>2</v>
      </c>
      <c r="K36" s="444" t="str">
        <f>VLOOKUP(F36,'団体学校リスト'!$B$3:$H$26,7)</f>
        <v>兵　庫</v>
      </c>
      <c r="L36" s="433" t="s">
        <v>3</v>
      </c>
      <c r="M36" s="73"/>
      <c r="N36" s="73"/>
      <c r="O36" s="73"/>
      <c r="P36" s="73"/>
      <c r="Q36" s="73"/>
      <c r="R36" s="73"/>
      <c r="S36" s="73"/>
      <c r="T36" s="73"/>
      <c r="U36" s="99"/>
      <c r="V36" s="435" t="s">
        <v>6</v>
      </c>
      <c r="W36" s="436" t="str">
        <f>VLOOKUP(AC36,'団体学校リスト'!$B$3:$H$26,2)</f>
        <v>松商学園</v>
      </c>
      <c r="X36" s="365" t="s">
        <v>1</v>
      </c>
      <c r="Y36" s="446" t="str">
        <f>VLOOKUP(AC36,'団体学校リスト'!$B$3:$H$26,5)</f>
        <v>北信越</v>
      </c>
      <c r="Z36" s="444" t="s">
        <v>2</v>
      </c>
      <c r="AA36" s="446" t="str">
        <f>VLOOKUP(AC36,'団体学校リスト'!$B$3:$H$26,7)</f>
        <v>長　野</v>
      </c>
      <c r="AB36" s="437" t="s">
        <v>3</v>
      </c>
      <c r="AC36" s="104">
        <v>13</v>
      </c>
      <c r="AD36" s="105"/>
      <c r="AG36" s="75"/>
      <c r="AJ36" s="76"/>
      <c r="AK36" s="77"/>
      <c r="AL36" s="78"/>
    </row>
    <row r="37" spans="5:38" ht="9" customHeight="1">
      <c r="E37" s="430"/>
      <c r="F37" s="431"/>
      <c r="G37" s="432"/>
      <c r="H37" s="466"/>
      <c r="I37" s="444"/>
      <c r="J37" s="445"/>
      <c r="K37" s="444"/>
      <c r="L37" s="428"/>
      <c r="M37" s="73"/>
      <c r="N37" s="73"/>
      <c r="O37" s="73"/>
      <c r="P37" s="73"/>
      <c r="Q37" s="73"/>
      <c r="R37" s="73"/>
      <c r="S37" s="73"/>
      <c r="T37" s="73"/>
      <c r="U37" s="99"/>
      <c r="V37" s="439"/>
      <c r="W37" s="436"/>
      <c r="X37" s="365"/>
      <c r="Y37" s="446"/>
      <c r="Z37" s="444"/>
      <c r="AA37" s="446"/>
      <c r="AB37" s="437"/>
      <c r="AC37" s="98"/>
      <c r="AD37" s="105"/>
      <c r="AG37" s="75"/>
      <c r="AJ37" s="76"/>
      <c r="AK37" s="77"/>
      <c r="AL37" s="78"/>
    </row>
    <row r="38" spans="5:38" ht="27" customHeight="1">
      <c r="E38" s="430" t="s">
        <v>5</v>
      </c>
      <c r="F38" s="431">
        <v>20</v>
      </c>
      <c r="G38" s="432" t="str">
        <f>VLOOKUP(F38,'団体学校リスト'!$B$3:$H$26,2)</f>
        <v>岡山理大附</v>
      </c>
      <c r="H38" s="434" t="s">
        <v>1</v>
      </c>
      <c r="I38" s="444" t="str">
        <f>VLOOKUP(F38,'団体学校リスト'!$B$3:$H$26,5)</f>
        <v>中　国</v>
      </c>
      <c r="J38" s="445" t="s">
        <v>2</v>
      </c>
      <c r="K38" s="444" t="str">
        <f>VLOOKUP(F38,'団体学校リスト'!$B$3:$H$26,7)</f>
        <v>岡　山</v>
      </c>
      <c r="L38" s="433" t="s">
        <v>3</v>
      </c>
      <c r="M38" s="73"/>
      <c r="N38" s="73"/>
      <c r="O38" s="73"/>
      <c r="P38" s="73"/>
      <c r="Q38" s="73"/>
      <c r="R38" s="73"/>
      <c r="S38" s="73"/>
      <c r="T38" s="73"/>
      <c r="U38" s="99"/>
      <c r="V38" s="435" t="s">
        <v>6</v>
      </c>
      <c r="W38" s="436" t="str">
        <f>VLOOKUP(AC38,'団体学校リスト'!$B$3:$H$26,2)</f>
        <v>海星</v>
      </c>
      <c r="X38" s="365" t="s">
        <v>1</v>
      </c>
      <c r="Y38" s="446" t="str">
        <f>VLOOKUP(AC38,'団体学校リスト'!$B$3:$H$26,5)</f>
        <v>九　州</v>
      </c>
      <c r="Z38" s="444" t="s">
        <v>2</v>
      </c>
      <c r="AA38" s="446" t="str">
        <f>VLOOKUP(AC38,'団体学校リスト'!$B$3:$H$26,7)</f>
        <v>長　崎</v>
      </c>
      <c r="AB38" s="437" t="s">
        <v>3</v>
      </c>
      <c r="AC38" s="104">
        <v>23</v>
      </c>
      <c r="AD38" s="105"/>
      <c r="AG38" s="75"/>
      <c r="AJ38" s="76"/>
      <c r="AK38" s="77"/>
      <c r="AL38" s="78"/>
    </row>
    <row r="39" spans="5:38" ht="6" customHeight="1">
      <c r="E39" s="101"/>
      <c r="F39" s="102"/>
      <c r="G39" s="103"/>
      <c r="H39" s="106"/>
      <c r="I39" s="90"/>
      <c r="J39" s="107"/>
      <c r="K39" s="90"/>
      <c r="L39" s="108"/>
      <c r="M39" s="73"/>
      <c r="N39" s="73"/>
      <c r="O39" s="73"/>
      <c r="P39" s="73"/>
      <c r="Q39" s="73"/>
      <c r="R39" s="73"/>
      <c r="S39" s="73"/>
      <c r="T39" s="73"/>
      <c r="U39" s="73"/>
      <c r="V39" s="109"/>
      <c r="W39" s="245"/>
      <c r="X39" s="429"/>
      <c r="Y39" s="197"/>
      <c r="Z39" s="69"/>
      <c r="AA39" s="197"/>
      <c r="AB39" s="104"/>
      <c r="AC39" s="104"/>
      <c r="AD39" s="105"/>
      <c r="AG39" s="75"/>
      <c r="AJ39" s="76"/>
      <c r="AK39" s="77"/>
      <c r="AL39" s="78"/>
    </row>
    <row r="40" spans="5:38" ht="33" customHeight="1">
      <c r="E40" s="101"/>
      <c r="F40" s="102"/>
      <c r="G40" s="103"/>
      <c r="H40" s="106"/>
      <c r="I40" s="90"/>
      <c r="J40" s="107"/>
      <c r="K40" s="90"/>
      <c r="L40" s="108"/>
      <c r="M40" s="73"/>
      <c r="N40" s="73"/>
      <c r="O40" s="73"/>
      <c r="P40" s="73"/>
      <c r="Q40" s="73"/>
      <c r="R40" s="73"/>
      <c r="S40" s="73"/>
      <c r="T40" s="73"/>
      <c r="U40" s="73"/>
      <c r="V40" s="109"/>
      <c r="W40" s="245"/>
      <c r="X40" s="197"/>
      <c r="Y40" s="197"/>
      <c r="Z40" s="69"/>
      <c r="AA40" s="197"/>
      <c r="AB40" s="104"/>
      <c r="AC40" s="104"/>
      <c r="AD40" s="105"/>
      <c r="AG40" s="75"/>
      <c r="AJ40" s="76"/>
      <c r="AK40" s="77"/>
      <c r="AL40" s="78"/>
    </row>
    <row r="41" spans="5:38" ht="36.75" customHeight="1">
      <c r="E41" s="120" t="s">
        <v>1085</v>
      </c>
      <c r="F41" s="67"/>
      <c r="G41" s="121"/>
      <c r="H41" s="91"/>
      <c r="I41" s="18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73"/>
      <c r="U41" s="73"/>
      <c r="V41" s="73"/>
      <c r="W41" s="77"/>
      <c r="X41" s="68"/>
      <c r="Y41" s="69"/>
      <c r="Z41" s="70"/>
      <c r="AA41" s="98"/>
      <c r="AB41" s="98"/>
      <c r="AC41" s="98"/>
      <c r="AD41" s="66"/>
      <c r="AG41" s="75"/>
      <c r="AJ41" s="76"/>
      <c r="AK41" s="77"/>
      <c r="AL41" s="78"/>
    </row>
    <row r="42" spans="5:38" ht="21" customHeight="1">
      <c r="E42" s="67"/>
      <c r="F42" s="67"/>
      <c r="G42" s="112" t="s">
        <v>1051</v>
      </c>
      <c r="H42" s="68"/>
      <c r="I42" s="117"/>
      <c r="J42" s="70"/>
      <c r="K42" s="98"/>
      <c r="L42" s="98"/>
      <c r="M42" s="73"/>
      <c r="N42" s="73"/>
      <c r="O42" s="73"/>
      <c r="P42" s="73"/>
      <c r="Q42" s="73"/>
      <c r="R42" s="73"/>
      <c r="S42" s="73"/>
      <c r="T42" s="73"/>
      <c r="U42" s="72"/>
      <c r="V42" s="72"/>
      <c r="W42" s="112" t="s">
        <v>1053</v>
      </c>
      <c r="X42" s="68"/>
      <c r="Y42" s="69"/>
      <c r="Z42" s="70"/>
      <c r="AA42" s="98"/>
      <c r="AB42" s="98"/>
      <c r="AC42" s="98"/>
      <c r="AD42" s="66"/>
      <c r="AE42" s="136"/>
      <c r="AF42" s="31"/>
      <c r="AG42" s="75"/>
      <c r="AJ42" s="76"/>
      <c r="AK42" s="77"/>
      <c r="AL42" s="78"/>
    </row>
    <row r="43" spans="5:38" ht="21" customHeight="1">
      <c r="E43" s="539" t="s">
        <v>1042</v>
      </c>
      <c r="F43" s="67">
        <v>2</v>
      </c>
      <c r="G43" s="526"/>
      <c r="H43" s="529" t="s">
        <v>1</v>
      </c>
      <c r="I43" s="492"/>
      <c r="J43" s="489" t="s">
        <v>2</v>
      </c>
      <c r="K43" s="533"/>
      <c r="L43" s="531" t="s">
        <v>3</v>
      </c>
      <c r="M43" s="71"/>
      <c r="N43" s="71"/>
      <c r="O43" s="73"/>
      <c r="P43" s="543" t="s">
        <v>1039</v>
      </c>
      <c r="Q43" s="543"/>
      <c r="R43" s="543"/>
      <c r="S43" s="543"/>
      <c r="T43" s="73"/>
      <c r="U43" s="72"/>
      <c r="V43" s="83"/>
      <c r="W43" s="526"/>
      <c r="X43" s="529" t="s">
        <v>1</v>
      </c>
      <c r="Y43" s="492"/>
      <c r="Z43" s="489" t="s">
        <v>2</v>
      </c>
      <c r="AA43" s="533"/>
      <c r="AB43" s="531" t="s">
        <v>3</v>
      </c>
      <c r="AC43" s="119"/>
      <c r="AD43" s="547">
        <v>4</v>
      </c>
      <c r="AE43" s="136"/>
      <c r="AF43" s="31"/>
      <c r="AG43" s="75"/>
      <c r="AJ43" s="76"/>
      <c r="AK43" s="77"/>
      <c r="AL43" s="78"/>
    </row>
    <row r="44" spans="5:38" ht="21" customHeight="1">
      <c r="E44" s="539"/>
      <c r="F44" s="67"/>
      <c r="G44" s="527"/>
      <c r="H44" s="530"/>
      <c r="I44" s="493"/>
      <c r="J44" s="490"/>
      <c r="K44" s="534"/>
      <c r="L44" s="532"/>
      <c r="M44" s="73"/>
      <c r="N44" s="122"/>
      <c r="O44" s="73"/>
      <c r="P44" s="543"/>
      <c r="Q44" s="543"/>
      <c r="R44" s="543"/>
      <c r="S44" s="543"/>
      <c r="T44" s="73"/>
      <c r="U44" s="72"/>
      <c r="V44" s="535" t="s">
        <v>1072</v>
      </c>
      <c r="W44" s="527"/>
      <c r="X44" s="530"/>
      <c r="Y44" s="493"/>
      <c r="Z44" s="490"/>
      <c r="AA44" s="534"/>
      <c r="AB44" s="532"/>
      <c r="AC44" s="119"/>
      <c r="AD44" s="547"/>
      <c r="AE44" s="136"/>
      <c r="AF44" s="31"/>
      <c r="AG44" s="75"/>
      <c r="AJ44" s="76"/>
      <c r="AK44" s="77"/>
      <c r="AL44" s="78"/>
    </row>
    <row r="45" spans="5:38" ht="21" customHeight="1">
      <c r="E45" s="413"/>
      <c r="F45" s="67"/>
      <c r="G45" s="123" t="s">
        <v>1052</v>
      </c>
      <c r="H45" s="68"/>
      <c r="I45" s="117"/>
      <c r="J45" s="70"/>
      <c r="K45" s="98"/>
      <c r="L45" s="98"/>
      <c r="M45" s="72"/>
      <c r="N45" s="456" t="s">
        <v>1076</v>
      </c>
      <c r="O45" s="72"/>
      <c r="P45" s="72"/>
      <c r="Q45" s="72"/>
      <c r="R45" s="82"/>
      <c r="S45" s="72"/>
      <c r="T45" s="72"/>
      <c r="U45" s="72"/>
      <c r="V45" s="455"/>
      <c r="W45" s="112" t="s">
        <v>1054</v>
      </c>
      <c r="X45" s="68"/>
      <c r="Y45" s="108"/>
      <c r="Z45" s="144"/>
      <c r="AA45" s="182"/>
      <c r="AB45" s="119"/>
      <c r="AC45" s="119"/>
      <c r="AD45" s="66"/>
      <c r="AE45" s="136"/>
      <c r="AF45" s="31"/>
      <c r="AG45" s="75"/>
      <c r="AJ45" s="76"/>
      <c r="AK45" s="77"/>
      <c r="AL45" s="78"/>
    </row>
    <row r="46" spans="5:38" ht="21" customHeight="1">
      <c r="E46" s="539" t="s">
        <v>136</v>
      </c>
      <c r="F46" s="67">
        <v>4</v>
      </c>
      <c r="G46" s="526"/>
      <c r="H46" s="529" t="s">
        <v>1</v>
      </c>
      <c r="I46" s="492"/>
      <c r="J46" s="489" t="s">
        <v>2</v>
      </c>
      <c r="K46" s="533"/>
      <c r="L46" s="531" t="s">
        <v>3</v>
      </c>
      <c r="M46" s="72"/>
      <c r="N46" s="456"/>
      <c r="O46" s="84"/>
      <c r="P46" s="83"/>
      <c r="Q46" s="80"/>
      <c r="R46" s="83"/>
      <c r="S46" s="83"/>
      <c r="T46" s="80"/>
      <c r="U46" s="88"/>
      <c r="V46" s="536"/>
      <c r="W46" s="526"/>
      <c r="X46" s="529" t="s">
        <v>1</v>
      </c>
      <c r="Y46" s="492"/>
      <c r="Z46" s="489" t="s">
        <v>2</v>
      </c>
      <c r="AA46" s="533"/>
      <c r="AB46" s="531" t="s">
        <v>3</v>
      </c>
      <c r="AC46" s="98"/>
      <c r="AD46" s="528">
        <v>5</v>
      </c>
      <c r="AE46" s="136"/>
      <c r="AF46" s="31"/>
      <c r="AG46" s="75"/>
      <c r="AJ46" s="76"/>
      <c r="AK46" s="77"/>
      <c r="AL46" s="78"/>
    </row>
    <row r="47" spans="5:38" ht="21" customHeight="1">
      <c r="E47" s="539"/>
      <c r="F47" s="67"/>
      <c r="G47" s="527"/>
      <c r="H47" s="530"/>
      <c r="I47" s="493"/>
      <c r="J47" s="490"/>
      <c r="K47" s="534"/>
      <c r="L47" s="532"/>
      <c r="M47" s="538" t="s">
        <v>1075</v>
      </c>
      <c r="N47" s="87"/>
      <c r="O47" s="72"/>
      <c r="P47" s="72"/>
      <c r="Q47" s="72"/>
      <c r="R47" s="81"/>
      <c r="S47" s="72"/>
      <c r="T47" s="72"/>
      <c r="U47" s="455" t="s">
        <v>1074</v>
      </c>
      <c r="V47" s="207"/>
      <c r="W47" s="527"/>
      <c r="X47" s="530"/>
      <c r="Y47" s="493"/>
      <c r="Z47" s="490"/>
      <c r="AA47" s="534"/>
      <c r="AB47" s="532"/>
      <c r="AC47" s="119"/>
      <c r="AD47" s="528"/>
      <c r="AE47" s="136"/>
      <c r="AF47" s="31"/>
      <c r="AG47" s="75"/>
      <c r="AJ47" s="76"/>
      <c r="AK47" s="77"/>
      <c r="AL47" s="78"/>
    </row>
    <row r="48" spans="4:38" ht="21" customHeight="1">
      <c r="D48" s="5"/>
      <c r="E48" s="413"/>
      <c r="F48" s="67"/>
      <c r="G48" s="123" t="s">
        <v>61</v>
      </c>
      <c r="H48" s="68"/>
      <c r="I48" s="117"/>
      <c r="J48" s="70"/>
      <c r="K48" s="98"/>
      <c r="L48" s="98"/>
      <c r="M48" s="456"/>
      <c r="N48" s="72"/>
      <c r="O48" s="72"/>
      <c r="P48" s="72"/>
      <c r="Q48" s="72"/>
      <c r="R48" s="72"/>
      <c r="S48" s="72"/>
      <c r="T48" s="72"/>
      <c r="U48" s="455"/>
      <c r="V48" s="72"/>
      <c r="W48" s="112" t="s">
        <v>1055</v>
      </c>
      <c r="X48" s="68"/>
      <c r="Y48" s="69"/>
      <c r="Z48" s="70"/>
      <c r="AA48" s="98"/>
      <c r="AB48" s="98"/>
      <c r="AC48" s="98"/>
      <c r="AD48" s="66"/>
      <c r="AE48" s="136"/>
      <c r="AF48" s="31"/>
      <c r="AG48" s="75"/>
      <c r="AJ48" s="76"/>
      <c r="AK48" s="77"/>
      <c r="AL48" s="78"/>
    </row>
    <row r="49" spans="4:38" ht="21" customHeight="1">
      <c r="D49" s="5"/>
      <c r="E49" s="539" t="s">
        <v>1043</v>
      </c>
      <c r="F49" s="67">
        <v>6</v>
      </c>
      <c r="G49" s="526"/>
      <c r="H49" s="529" t="s">
        <v>1</v>
      </c>
      <c r="I49" s="492"/>
      <c r="J49" s="489" t="s">
        <v>2</v>
      </c>
      <c r="K49" s="533"/>
      <c r="L49" s="531" t="s">
        <v>3</v>
      </c>
      <c r="M49" s="537"/>
      <c r="N49" s="72"/>
      <c r="O49" s="72"/>
      <c r="P49" s="72"/>
      <c r="Q49" s="72"/>
      <c r="R49" s="72"/>
      <c r="S49" s="72"/>
      <c r="T49" s="72"/>
      <c r="U49" s="84"/>
      <c r="V49" s="83"/>
      <c r="W49" s="526"/>
      <c r="X49" s="529" t="s">
        <v>1</v>
      </c>
      <c r="Y49" s="492"/>
      <c r="Z49" s="489" t="s">
        <v>2</v>
      </c>
      <c r="AA49" s="533"/>
      <c r="AB49" s="531" t="s">
        <v>3</v>
      </c>
      <c r="AC49" s="119"/>
      <c r="AD49" s="547">
        <v>6</v>
      </c>
      <c r="AE49" s="136"/>
      <c r="AF49" s="31"/>
      <c r="AG49" s="75"/>
      <c r="AJ49" s="76"/>
      <c r="AK49" s="77"/>
      <c r="AL49" s="78"/>
    </row>
    <row r="50" spans="4:38" ht="21" customHeight="1">
      <c r="D50" s="5"/>
      <c r="E50" s="539"/>
      <c r="F50" s="67"/>
      <c r="G50" s="527"/>
      <c r="H50" s="530"/>
      <c r="I50" s="493"/>
      <c r="J50" s="490"/>
      <c r="K50" s="534"/>
      <c r="L50" s="532"/>
      <c r="M50" s="72"/>
      <c r="N50" s="72"/>
      <c r="O50" s="72"/>
      <c r="P50" s="72"/>
      <c r="Q50" s="72"/>
      <c r="R50" s="72"/>
      <c r="S50" s="72"/>
      <c r="T50" s="72"/>
      <c r="U50" s="73"/>
      <c r="V50" s="73"/>
      <c r="W50" s="527"/>
      <c r="X50" s="530"/>
      <c r="Y50" s="493"/>
      <c r="Z50" s="490"/>
      <c r="AA50" s="534"/>
      <c r="AB50" s="532"/>
      <c r="AC50" s="119"/>
      <c r="AD50" s="547"/>
      <c r="AE50" s="136"/>
      <c r="AF50" s="31"/>
      <c r="AG50" s="75"/>
      <c r="AJ50" s="76"/>
      <c r="AK50" s="77"/>
      <c r="AL50" s="78"/>
    </row>
    <row r="51" spans="3:38" ht="20.25" customHeight="1">
      <c r="C51" s="5"/>
      <c r="D51" s="5"/>
      <c r="E51" s="66"/>
      <c r="F51" s="67"/>
      <c r="G51" s="173"/>
      <c r="H51" s="68"/>
      <c r="I51" s="108"/>
      <c r="J51" s="144"/>
      <c r="K51" s="182"/>
      <c r="L51" s="119"/>
      <c r="M51" s="72"/>
      <c r="N51" s="72"/>
      <c r="O51" s="72"/>
      <c r="P51" s="189"/>
      <c r="Q51" s="189"/>
      <c r="R51" s="189"/>
      <c r="S51" s="189"/>
      <c r="T51" s="72"/>
      <c r="U51" s="72"/>
      <c r="V51" s="72"/>
      <c r="W51" s="173"/>
      <c r="X51" s="68"/>
      <c r="Y51" s="108"/>
      <c r="Z51" s="144"/>
      <c r="AA51" s="182"/>
      <c r="AB51" s="119"/>
      <c r="AC51" s="119"/>
      <c r="AD51" s="412"/>
      <c r="AE51" s="136"/>
      <c r="AF51" s="31"/>
      <c r="AG51" s="75"/>
      <c r="AJ51" s="76"/>
      <c r="AK51" s="77"/>
      <c r="AL51" s="78"/>
    </row>
    <row r="52" spans="5:38" ht="21" customHeight="1">
      <c r="E52" s="67"/>
      <c r="F52" s="67"/>
      <c r="G52" s="56" t="s">
        <v>1056</v>
      </c>
      <c r="H52" s="140"/>
      <c r="I52" s="414"/>
      <c r="J52" s="140"/>
      <c r="K52" s="142"/>
      <c r="L52" s="142"/>
      <c r="M52" s="73"/>
      <c r="N52" s="73"/>
      <c r="O52" s="73"/>
      <c r="P52" s="543" t="s">
        <v>1057</v>
      </c>
      <c r="Q52" s="543"/>
      <c r="R52" s="543"/>
      <c r="S52" s="543"/>
      <c r="T52" s="73"/>
      <c r="U52" s="73"/>
      <c r="V52" s="73"/>
      <c r="W52" s="112" t="s">
        <v>1058</v>
      </c>
      <c r="X52" s="68"/>
      <c r="Y52" s="117"/>
      <c r="Z52" s="70"/>
      <c r="AA52" s="98"/>
      <c r="AB52" s="98"/>
      <c r="AC52" s="119"/>
      <c r="AD52" s="66"/>
      <c r="AG52" s="75"/>
      <c r="AJ52" s="76"/>
      <c r="AK52" s="77"/>
      <c r="AL52" s="415"/>
    </row>
    <row r="53" spans="5:38" ht="21" customHeight="1">
      <c r="E53" s="540" t="s">
        <v>135</v>
      </c>
      <c r="F53" s="67"/>
      <c r="G53" s="526"/>
      <c r="H53" s="529" t="s">
        <v>1</v>
      </c>
      <c r="I53" s="541"/>
      <c r="J53" s="489" t="s">
        <v>2</v>
      </c>
      <c r="K53" s="545"/>
      <c r="L53" s="531" t="s">
        <v>3</v>
      </c>
      <c r="M53" s="71"/>
      <c r="N53" s="71"/>
      <c r="O53" s="73"/>
      <c r="P53" s="543"/>
      <c r="Q53" s="543"/>
      <c r="R53" s="543"/>
      <c r="S53" s="543"/>
      <c r="T53" s="73"/>
      <c r="U53" s="71"/>
      <c r="V53" s="71"/>
      <c r="W53" s="526"/>
      <c r="X53" s="529" t="s">
        <v>1</v>
      </c>
      <c r="Y53" s="541"/>
      <c r="Z53" s="489" t="s">
        <v>2</v>
      </c>
      <c r="AA53" s="545"/>
      <c r="AB53" s="531" t="s">
        <v>3</v>
      </c>
      <c r="AC53" s="119"/>
      <c r="AD53" s="544" t="s">
        <v>137</v>
      </c>
      <c r="AG53" s="75"/>
      <c r="AJ53" s="76"/>
      <c r="AK53" s="77"/>
      <c r="AL53" s="415"/>
    </row>
    <row r="54" spans="5:38" ht="21" customHeight="1">
      <c r="E54" s="540"/>
      <c r="F54" s="67"/>
      <c r="G54" s="527"/>
      <c r="H54" s="530"/>
      <c r="I54" s="542"/>
      <c r="J54" s="490"/>
      <c r="K54" s="546"/>
      <c r="L54" s="532"/>
      <c r="M54" s="73"/>
      <c r="N54" s="73"/>
      <c r="O54" s="116"/>
      <c r="P54" s="73"/>
      <c r="Q54" s="73"/>
      <c r="R54" s="116"/>
      <c r="S54" s="73"/>
      <c r="T54" s="122"/>
      <c r="U54" s="73"/>
      <c r="V54" s="73"/>
      <c r="W54" s="527"/>
      <c r="X54" s="530"/>
      <c r="Y54" s="542"/>
      <c r="Z54" s="490"/>
      <c r="AA54" s="546"/>
      <c r="AB54" s="532"/>
      <c r="AC54" s="119"/>
      <c r="AD54" s="544"/>
      <c r="AG54" s="75"/>
      <c r="AJ54" s="76"/>
      <c r="AK54" s="77"/>
      <c r="AL54" s="415"/>
    </row>
    <row r="55" spans="5:38" ht="15" customHeight="1">
      <c r="E55" s="418"/>
      <c r="F55" s="67"/>
      <c r="G55" s="173"/>
      <c r="H55" s="68"/>
      <c r="I55" s="416"/>
      <c r="J55" s="144"/>
      <c r="K55" s="417"/>
      <c r="L55" s="119"/>
      <c r="M55" s="73"/>
      <c r="N55" s="73"/>
      <c r="O55" s="118"/>
      <c r="P55" s="71"/>
      <c r="Q55" s="71"/>
      <c r="R55" s="118"/>
      <c r="S55" s="71"/>
      <c r="T55" s="149"/>
      <c r="U55" s="73"/>
      <c r="V55" s="73"/>
      <c r="W55" s="173"/>
      <c r="X55" s="68"/>
      <c r="Y55" s="416"/>
      <c r="Z55" s="144"/>
      <c r="AA55" s="417"/>
      <c r="AB55" s="119"/>
      <c r="AC55" s="119"/>
      <c r="AD55" s="413"/>
      <c r="AG55" s="75"/>
      <c r="AJ55" s="76"/>
      <c r="AK55" s="77"/>
      <c r="AL55" s="415"/>
    </row>
    <row r="56" spans="5:38" ht="21" customHeight="1">
      <c r="E56" s="418"/>
      <c r="F56" s="67"/>
      <c r="G56" s="56" t="s">
        <v>1059</v>
      </c>
      <c r="H56" s="140"/>
      <c r="I56" s="414"/>
      <c r="J56" s="140"/>
      <c r="K56" s="142"/>
      <c r="L56" s="142"/>
      <c r="M56" s="73"/>
      <c r="N56" s="73"/>
      <c r="O56" s="116"/>
      <c r="P56" s="73"/>
      <c r="Q56" s="73"/>
      <c r="R56" s="73"/>
      <c r="S56" s="73"/>
      <c r="T56" s="122"/>
      <c r="U56" s="73"/>
      <c r="V56" s="73"/>
      <c r="W56" s="112" t="s">
        <v>1060</v>
      </c>
      <c r="X56" s="68"/>
      <c r="Y56" s="117"/>
      <c r="Z56" s="70"/>
      <c r="AA56" s="98"/>
      <c r="AB56" s="98"/>
      <c r="AC56" s="119"/>
      <c r="AD56" s="413"/>
      <c r="AG56" s="75"/>
      <c r="AJ56" s="76"/>
      <c r="AK56" s="77"/>
      <c r="AL56" s="415"/>
    </row>
    <row r="57" spans="5:38" ht="21" customHeight="1">
      <c r="E57" s="540" t="s">
        <v>136</v>
      </c>
      <c r="F57" s="67"/>
      <c r="G57" s="526"/>
      <c r="H57" s="529" t="s">
        <v>1</v>
      </c>
      <c r="I57" s="541"/>
      <c r="J57" s="489" t="s">
        <v>2</v>
      </c>
      <c r="K57" s="545"/>
      <c r="L57" s="531" t="s">
        <v>3</v>
      </c>
      <c r="M57" s="71"/>
      <c r="N57" s="71"/>
      <c r="O57" s="116"/>
      <c r="P57" s="73"/>
      <c r="Q57" s="73"/>
      <c r="R57" s="73"/>
      <c r="S57" s="73"/>
      <c r="T57" s="122"/>
      <c r="U57" s="71"/>
      <c r="V57" s="71"/>
      <c r="W57" s="526"/>
      <c r="X57" s="529" t="s">
        <v>1</v>
      </c>
      <c r="Y57" s="541"/>
      <c r="Z57" s="489" t="s">
        <v>2</v>
      </c>
      <c r="AA57" s="545"/>
      <c r="AB57" s="531" t="s">
        <v>3</v>
      </c>
      <c r="AC57" s="119"/>
      <c r="AD57" s="544" t="s">
        <v>1061</v>
      </c>
      <c r="AG57" s="75"/>
      <c r="AJ57" s="76"/>
      <c r="AK57" s="77"/>
      <c r="AL57" s="415"/>
    </row>
    <row r="58" spans="5:38" ht="21" customHeight="1">
      <c r="E58" s="540"/>
      <c r="F58" s="67"/>
      <c r="G58" s="527"/>
      <c r="H58" s="530"/>
      <c r="I58" s="542"/>
      <c r="J58" s="490"/>
      <c r="K58" s="546"/>
      <c r="L58" s="532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527"/>
      <c r="X58" s="530"/>
      <c r="Y58" s="542"/>
      <c r="Z58" s="490"/>
      <c r="AA58" s="546"/>
      <c r="AB58" s="532"/>
      <c r="AC58" s="119"/>
      <c r="AD58" s="544"/>
      <c r="AG58" s="75"/>
      <c r="AJ58" s="76"/>
      <c r="AK58" s="77"/>
      <c r="AL58" s="415"/>
    </row>
    <row r="59" spans="3:38" ht="29.25" customHeight="1">
      <c r="C59" s="5"/>
      <c r="D59" s="5"/>
      <c r="E59" s="426"/>
      <c r="F59" s="67"/>
      <c r="G59" s="173"/>
      <c r="H59" s="68"/>
      <c r="I59" s="108"/>
      <c r="J59" s="144"/>
      <c r="K59" s="182"/>
      <c r="L59" s="119"/>
      <c r="M59" s="72"/>
      <c r="N59" s="72"/>
      <c r="O59" s="72"/>
      <c r="P59" s="189"/>
      <c r="Q59" s="189"/>
      <c r="R59" s="189"/>
      <c r="S59" s="189"/>
      <c r="T59" s="72"/>
      <c r="U59" s="72"/>
      <c r="V59" s="72"/>
      <c r="W59" s="173"/>
      <c r="X59" s="68"/>
      <c r="Y59" s="108"/>
      <c r="Z59" s="144"/>
      <c r="AA59" s="182"/>
      <c r="AB59" s="119"/>
      <c r="AC59" s="119"/>
      <c r="AD59" s="412"/>
      <c r="AE59" s="136"/>
      <c r="AF59" s="31"/>
      <c r="AG59" s="75"/>
      <c r="AJ59" s="76"/>
      <c r="AK59" s="77"/>
      <c r="AL59" s="78"/>
    </row>
    <row r="60" spans="5:29" s="51" customFormat="1" ht="36" customHeight="1">
      <c r="E60" s="176" t="s">
        <v>1084</v>
      </c>
      <c r="F60" s="102"/>
      <c r="G60" s="126"/>
      <c r="H60" s="127"/>
      <c r="I60" s="90"/>
      <c r="J60" s="90"/>
      <c r="K60" s="104"/>
      <c r="L60" s="104"/>
      <c r="M60" s="56"/>
      <c r="N60" s="128"/>
      <c r="O60" s="129"/>
      <c r="P60" s="67"/>
      <c r="Q60" s="67"/>
      <c r="R60" s="67"/>
      <c r="S60" s="130"/>
      <c r="T60" s="120"/>
      <c r="U60" s="131"/>
      <c r="V60" s="124"/>
      <c r="W60" s="129"/>
      <c r="X60" s="67"/>
      <c r="Y60" s="132"/>
      <c r="Z60" s="132"/>
      <c r="AA60" s="90"/>
      <c r="AB60" s="90"/>
      <c r="AC60" s="90"/>
    </row>
    <row r="61" spans="5:29" s="51" customFormat="1" ht="21" customHeight="1">
      <c r="E61" s="427"/>
      <c r="G61" s="56" t="s">
        <v>130</v>
      </c>
      <c r="I61" s="133"/>
      <c r="J61" s="133"/>
      <c r="K61" s="90"/>
      <c r="L61" s="90"/>
      <c r="M61" s="56"/>
      <c r="P61" s="543" t="s">
        <v>1038</v>
      </c>
      <c r="Q61" s="543"/>
      <c r="R61" s="543"/>
      <c r="S61" s="543"/>
      <c r="U61" s="56"/>
      <c r="V61" s="58"/>
      <c r="W61" s="112" t="s">
        <v>143</v>
      </c>
      <c r="X61" s="68"/>
      <c r="Y61" s="117"/>
      <c r="Z61" s="70"/>
      <c r="AA61" s="98"/>
      <c r="AB61" s="98"/>
      <c r="AC61" s="98"/>
    </row>
    <row r="62" spans="5:30" s="51" customFormat="1" ht="21" customHeight="1">
      <c r="E62" s="528">
        <v>1</v>
      </c>
      <c r="G62" s="526"/>
      <c r="H62" s="529" t="s">
        <v>1</v>
      </c>
      <c r="I62" s="492"/>
      <c r="J62" s="489" t="s">
        <v>2</v>
      </c>
      <c r="K62" s="533"/>
      <c r="L62" s="531" t="s">
        <v>3</v>
      </c>
      <c r="M62" s="134"/>
      <c r="N62" s="128"/>
      <c r="P62" s="543"/>
      <c r="Q62" s="543"/>
      <c r="R62" s="543"/>
      <c r="S62" s="543"/>
      <c r="U62" s="56"/>
      <c r="V62" s="135"/>
      <c r="W62" s="526"/>
      <c r="X62" s="529" t="s">
        <v>1</v>
      </c>
      <c r="Y62" s="492"/>
      <c r="Z62" s="489" t="s">
        <v>2</v>
      </c>
      <c r="AA62" s="533"/>
      <c r="AB62" s="531" t="s">
        <v>3</v>
      </c>
      <c r="AC62" s="119"/>
      <c r="AD62" s="528">
        <v>9</v>
      </c>
    </row>
    <row r="63" spans="5:30" s="51" customFormat="1" ht="21" customHeight="1">
      <c r="E63" s="528"/>
      <c r="F63" s="136"/>
      <c r="G63" s="527"/>
      <c r="H63" s="530"/>
      <c r="I63" s="493"/>
      <c r="J63" s="490"/>
      <c r="K63" s="534"/>
      <c r="L63" s="532"/>
      <c r="M63" s="538"/>
      <c r="N63" s="128"/>
      <c r="P63" s="137"/>
      <c r="Q63" s="137"/>
      <c r="R63" s="215"/>
      <c r="T63" s="136"/>
      <c r="U63" s="234"/>
      <c r="V63" s="535"/>
      <c r="W63" s="527"/>
      <c r="X63" s="530"/>
      <c r="Y63" s="493"/>
      <c r="Z63" s="490"/>
      <c r="AA63" s="534"/>
      <c r="AB63" s="532"/>
      <c r="AC63" s="119"/>
      <c r="AD63" s="528"/>
    </row>
    <row r="64" spans="5:30" s="51" customFormat="1" ht="7.5" customHeight="1">
      <c r="E64" s="101"/>
      <c r="F64" s="136"/>
      <c r="G64" s="173"/>
      <c r="H64" s="68"/>
      <c r="I64" s="108"/>
      <c r="J64" s="144"/>
      <c r="K64" s="182"/>
      <c r="L64" s="119"/>
      <c r="M64" s="456"/>
      <c r="N64" s="128"/>
      <c r="P64" s="137"/>
      <c r="Q64" s="137"/>
      <c r="R64" s="215"/>
      <c r="T64" s="136"/>
      <c r="U64" s="138"/>
      <c r="V64" s="455"/>
      <c r="W64" s="220"/>
      <c r="X64" s="68"/>
      <c r="Y64" s="108"/>
      <c r="Z64" s="144"/>
      <c r="AA64" s="119"/>
      <c r="AB64" s="119"/>
      <c r="AC64" s="119"/>
      <c r="AD64" s="101"/>
    </row>
    <row r="65" spans="4:31" s="51" customFormat="1" ht="21" customHeight="1">
      <c r="D65" s="222"/>
      <c r="E65" s="101"/>
      <c r="G65" s="56" t="s">
        <v>1044</v>
      </c>
      <c r="H65" s="139"/>
      <c r="I65" s="139"/>
      <c r="J65" s="139"/>
      <c r="K65" s="139"/>
      <c r="L65" s="139"/>
      <c r="M65" s="456"/>
      <c r="N65" s="213"/>
      <c r="O65" s="219"/>
      <c r="P65" s="137"/>
      <c r="Q65" s="133"/>
      <c r="R65" s="215"/>
      <c r="T65" s="404"/>
      <c r="U65" s="237"/>
      <c r="V65" s="455"/>
      <c r="W65" s="112" t="s">
        <v>1046</v>
      </c>
      <c r="X65" s="68"/>
      <c r="Y65" s="117"/>
      <c r="Z65" s="70"/>
      <c r="AA65" s="98"/>
      <c r="AB65" s="98"/>
      <c r="AC65" s="98"/>
      <c r="AD65" s="101"/>
      <c r="AE65" s="227"/>
    </row>
    <row r="66" spans="4:31" s="51" customFormat="1" ht="21" customHeight="1">
      <c r="D66" s="223"/>
      <c r="E66" s="528">
        <v>2</v>
      </c>
      <c r="G66" s="526"/>
      <c r="H66" s="529" t="s">
        <v>1</v>
      </c>
      <c r="I66" s="492"/>
      <c r="J66" s="489" t="s">
        <v>2</v>
      </c>
      <c r="K66" s="533"/>
      <c r="L66" s="531" t="s">
        <v>3</v>
      </c>
      <c r="M66" s="456"/>
      <c r="N66" s="129"/>
      <c r="O66" s="219"/>
      <c r="P66" s="137"/>
      <c r="Q66" s="133"/>
      <c r="R66" s="215"/>
      <c r="T66" s="401"/>
      <c r="U66" s="138"/>
      <c r="V66" s="536"/>
      <c r="W66" s="526"/>
      <c r="X66" s="529" t="s">
        <v>1</v>
      </c>
      <c r="Y66" s="492"/>
      <c r="Z66" s="489" t="s">
        <v>2</v>
      </c>
      <c r="AA66" s="533"/>
      <c r="AB66" s="531" t="s">
        <v>3</v>
      </c>
      <c r="AC66" s="119"/>
      <c r="AD66" s="528">
        <v>10</v>
      </c>
      <c r="AE66" s="228"/>
    </row>
    <row r="67" spans="4:31" s="51" customFormat="1" ht="21" customHeight="1">
      <c r="D67" s="223"/>
      <c r="E67" s="528"/>
      <c r="G67" s="527"/>
      <c r="H67" s="530"/>
      <c r="I67" s="493"/>
      <c r="J67" s="490"/>
      <c r="K67" s="534"/>
      <c r="L67" s="532"/>
      <c r="M67" s="207"/>
      <c r="N67" s="208"/>
      <c r="O67" s="216"/>
      <c r="P67" s="396"/>
      <c r="Q67" s="209"/>
      <c r="R67" s="216"/>
      <c r="S67" s="209"/>
      <c r="T67" s="401"/>
      <c r="U67" s="56"/>
      <c r="V67" s="55"/>
      <c r="W67" s="527"/>
      <c r="X67" s="530"/>
      <c r="Y67" s="493"/>
      <c r="Z67" s="490"/>
      <c r="AA67" s="534"/>
      <c r="AB67" s="532"/>
      <c r="AC67" s="119"/>
      <c r="AD67" s="528"/>
      <c r="AE67" s="228"/>
    </row>
    <row r="68" spans="4:31" s="51" customFormat="1" ht="7.5" customHeight="1">
      <c r="D68" s="223"/>
      <c r="E68" s="101"/>
      <c r="G68" s="173"/>
      <c r="H68" s="68"/>
      <c r="I68" s="108"/>
      <c r="J68" s="144"/>
      <c r="K68" s="182"/>
      <c r="L68" s="119"/>
      <c r="M68" s="165"/>
      <c r="N68" s="208"/>
      <c r="O68" s="397"/>
      <c r="P68" s="396"/>
      <c r="Q68" s="209"/>
      <c r="R68" s="216"/>
      <c r="S68" s="209"/>
      <c r="T68" s="406"/>
      <c r="U68" s="56"/>
      <c r="V68" s="55"/>
      <c r="W68" s="220"/>
      <c r="X68" s="68"/>
      <c r="Y68" s="108"/>
      <c r="Z68" s="144"/>
      <c r="AA68" s="119"/>
      <c r="AB68" s="119"/>
      <c r="AC68" s="119"/>
      <c r="AD68" s="101"/>
      <c r="AE68" s="228"/>
    </row>
    <row r="69" spans="3:32" s="140" customFormat="1" ht="21" customHeight="1">
      <c r="C69" s="221"/>
      <c r="D69" s="224"/>
      <c r="E69" s="101"/>
      <c r="F69" s="51"/>
      <c r="G69" s="56" t="s">
        <v>132</v>
      </c>
      <c r="H69" s="139"/>
      <c r="I69" s="139"/>
      <c r="J69" s="139"/>
      <c r="K69" s="139"/>
      <c r="L69" s="139"/>
      <c r="M69" s="165"/>
      <c r="N69" s="208"/>
      <c r="O69" s="398"/>
      <c r="P69" s="216"/>
      <c r="Q69" s="396"/>
      <c r="R69" s="216"/>
      <c r="S69" s="396"/>
      <c r="T69" s="407"/>
      <c r="U69" s="56"/>
      <c r="V69" s="55"/>
      <c r="W69" s="112" t="s">
        <v>144</v>
      </c>
      <c r="X69" s="68"/>
      <c r="Y69" s="117"/>
      <c r="Z69" s="70"/>
      <c r="AA69" s="98"/>
      <c r="AB69" s="98"/>
      <c r="AC69" s="98"/>
      <c r="AD69" s="101"/>
      <c r="AE69" s="228"/>
      <c r="AF69" s="233"/>
    </row>
    <row r="70" spans="4:31" s="140" customFormat="1" ht="21" customHeight="1">
      <c r="D70" s="224"/>
      <c r="E70" s="528">
        <v>3</v>
      </c>
      <c r="F70" s="51"/>
      <c r="G70" s="526"/>
      <c r="H70" s="529" t="s">
        <v>1</v>
      </c>
      <c r="I70" s="492"/>
      <c r="J70" s="489" t="s">
        <v>2</v>
      </c>
      <c r="K70" s="533"/>
      <c r="L70" s="531" t="s">
        <v>3</v>
      </c>
      <c r="M70" s="190"/>
      <c r="N70" s="208"/>
      <c r="O70" s="399"/>
      <c r="P70" s="216"/>
      <c r="Q70" s="396"/>
      <c r="R70" s="216"/>
      <c r="S70" s="396"/>
      <c r="T70" s="400"/>
      <c r="U70" s="56"/>
      <c r="V70" s="141"/>
      <c r="W70" s="526"/>
      <c r="X70" s="529" t="s">
        <v>1</v>
      </c>
      <c r="Y70" s="492"/>
      <c r="Z70" s="489" t="s">
        <v>2</v>
      </c>
      <c r="AA70" s="533"/>
      <c r="AB70" s="531" t="s">
        <v>3</v>
      </c>
      <c r="AC70" s="119"/>
      <c r="AD70" s="528">
        <v>11</v>
      </c>
      <c r="AE70" s="228"/>
    </row>
    <row r="71" spans="4:31" s="140" customFormat="1" ht="21" customHeight="1">
      <c r="D71" s="224"/>
      <c r="E71" s="528"/>
      <c r="G71" s="527"/>
      <c r="H71" s="530"/>
      <c r="I71" s="493"/>
      <c r="J71" s="490"/>
      <c r="K71" s="534"/>
      <c r="L71" s="532"/>
      <c r="M71" s="456"/>
      <c r="N71" s="129"/>
      <c r="O71" s="400"/>
      <c r="P71" s="169"/>
      <c r="R71" s="217"/>
      <c r="T71" s="400"/>
      <c r="U71" s="138"/>
      <c r="V71" s="535"/>
      <c r="W71" s="527"/>
      <c r="X71" s="530"/>
      <c r="Y71" s="493"/>
      <c r="Z71" s="490"/>
      <c r="AA71" s="534"/>
      <c r="AB71" s="532"/>
      <c r="AC71" s="119"/>
      <c r="AD71" s="528"/>
      <c r="AE71" s="228"/>
    </row>
    <row r="72" spans="4:31" s="140" customFormat="1" ht="7.5" customHeight="1">
      <c r="D72" s="225"/>
      <c r="E72" s="101"/>
      <c r="G72" s="173"/>
      <c r="H72" s="68"/>
      <c r="I72" s="108"/>
      <c r="J72" s="144"/>
      <c r="K72" s="182"/>
      <c r="L72" s="119"/>
      <c r="M72" s="456"/>
      <c r="N72" s="129"/>
      <c r="O72" s="400"/>
      <c r="P72" s="169"/>
      <c r="R72" s="217"/>
      <c r="T72" s="400"/>
      <c r="U72" s="138"/>
      <c r="V72" s="455"/>
      <c r="W72" s="220"/>
      <c r="X72" s="68"/>
      <c r="Y72" s="108"/>
      <c r="Z72" s="144"/>
      <c r="AA72" s="119"/>
      <c r="AB72" s="119"/>
      <c r="AC72" s="119"/>
      <c r="AD72" s="101"/>
      <c r="AE72" s="229"/>
    </row>
    <row r="73" spans="5:31" s="140" customFormat="1" ht="21" customHeight="1">
      <c r="E73" s="101"/>
      <c r="G73" s="56" t="s">
        <v>57</v>
      </c>
      <c r="K73" s="142"/>
      <c r="L73" s="142"/>
      <c r="M73" s="456"/>
      <c r="N73" s="214"/>
      <c r="O73" s="400"/>
      <c r="P73" s="169"/>
      <c r="R73" s="217"/>
      <c r="T73" s="408"/>
      <c r="U73" s="218"/>
      <c r="V73" s="455"/>
      <c r="W73" s="112" t="s">
        <v>1047</v>
      </c>
      <c r="X73" s="68"/>
      <c r="Y73" s="117"/>
      <c r="Z73" s="70"/>
      <c r="AA73" s="98"/>
      <c r="AB73" s="98"/>
      <c r="AC73" s="98"/>
      <c r="AD73" s="101"/>
      <c r="AE73" s="51"/>
    </row>
    <row r="74" spans="5:30" ht="21" customHeight="1">
      <c r="E74" s="528">
        <v>4</v>
      </c>
      <c r="G74" s="526"/>
      <c r="H74" s="529" t="s">
        <v>1</v>
      </c>
      <c r="I74" s="492"/>
      <c r="J74" s="489" t="s">
        <v>2</v>
      </c>
      <c r="K74" s="533"/>
      <c r="L74" s="531" t="s">
        <v>3</v>
      </c>
      <c r="M74" s="537"/>
      <c r="N74" s="128"/>
      <c r="O74" s="244"/>
      <c r="R74" s="36"/>
      <c r="T74" s="36"/>
      <c r="U74" s="138"/>
      <c r="V74" s="536"/>
      <c r="W74" s="526"/>
      <c r="X74" s="529" t="s">
        <v>1</v>
      </c>
      <c r="Y74" s="492"/>
      <c r="Z74" s="489" t="s">
        <v>2</v>
      </c>
      <c r="AA74" s="533"/>
      <c r="AB74" s="531" t="s">
        <v>3</v>
      </c>
      <c r="AC74" s="119"/>
      <c r="AD74" s="528">
        <v>12</v>
      </c>
    </row>
    <row r="75" spans="5:30" ht="21" customHeight="1">
      <c r="E75" s="528"/>
      <c r="G75" s="527"/>
      <c r="H75" s="530"/>
      <c r="I75" s="493"/>
      <c r="J75" s="490"/>
      <c r="K75" s="534"/>
      <c r="L75" s="532"/>
      <c r="M75" s="51"/>
      <c r="N75" s="128"/>
      <c r="O75" s="244"/>
      <c r="P75" s="36"/>
      <c r="Q75" s="31"/>
      <c r="R75" s="36"/>
      <c r="S75" s="244"/>
      <c r="T75" s="36"/>
      <c r="W75" s="527"/>
      <c r="X75" s="530"/>
      <c r="Y75" s="493"/>
      <c r="Z75" s="490"/>
      <c r="AA75" s="534"/>
      <c r="AB75" s="532"/>
      <c r="AC75" s="119"/>
      <c r="AD75" s="528"/>
    </row>
    <row r="76" spans="5:30" ht="7.5" customHeight="1">
      <c r="E76" s="51"/>
      <c r="O76" s="244"/>
      <c r="P76" s="410"/>
      <c r="Q76" s="35"/>
      <c r="R76" s="410"/>
      <c r="S76" s="411"/>
      <c r="T76" s="36"/>
      <c r="AD76" s="55"/>
    </row>
    <row r="77" spans="3:32" ht="21" customHeight="1">
      <c r="C77" s="51"/>
      <c r="D77" s="51"/>
      <c r="E77" s="51"/>
      <c r="F77" s="51"/>
      <c r="G77" s="56" t="s">
        <v>131</v>
      </c>
      <c r="H77" s="51"/>
      <c r="I77" s="133"/>
      <c r="J77" s="133"/>
      <c r="K77" s="90"/>
      <c r="L77" s="90"/>
      <c r="N77" s="51"/>
      <c r="O77" s="401"/>
      <c r="T77" s="219"/>
      <c r="W77" s="112" t="s">
        <v>1048</v>
      </c>
      <c r="X77" s="68"/>
      <c r="Y77" s="117"/>
      <c r="Z77" s="70"/>
      <c r="AA77" s="98"/>
      <c r="AB77" s="98"/>
      <c r="AC77" s="98"/>
      <c r="AD77" s="55"/>
      <c r="AF77" s="51"/>
    </row>
    <row r="78" spans="3:32" ht="21" customHeight="1">
      <c r="C78" s="51"/>
      <c r="D78" s="51"/>
      <c r="E78" s="528">
        <v>5</v>
      </c>
      <c r="F78" s="51"/>
      <c r="G78" s="526"/>
      <c r="H78" s="529" t="s">
        <v>1</v>
      </c>
      <c r="I78" s="492"/>
      <c r="J78" s="489" t="s">
        <v>2</v>
      </c>
      <c r="K78" s="533"/>
      <c r="L78" s="531" t="s">
        <v>3</v>
      </c>
      <c r="M78" s="134"/>
      <c r="N78" s="128"/>
      <c r="O78" s="401"/>
      <c r="T78" s="219"/>
      <c r="V78" s="135"/>
      <c r="W78" s="526"/>
      <c r="X78" s="529" t="s">
        <v>1</v>
      </c>
      <c r="Y78" s="492"/>
      <c r="Z78" s="489" t="s">
        <v>2</v>
      </c>
      <c r="AA78" s="533"/>
      <c r="AB78" s="531" t="s">
        <v>3</v>
      </c>
      <c r="AC78" s="119"/>
      <c r="AD78" s="528">
        <v>13</v>
      </c>
      <c r="AF78" s="51"/>
    </row>
    <row r="79" spans="3:32" ht="21" customHeight="1">
      <c r="C79" s="51"/>
      <c r="D79" s="51"/>
      <c r="E79" s="528"/>
      <c r="F79" s="136"/>
      <c r="G79" s="527"/>
      <c r="H79" s="530"/>
      <c r="I79" s="493"/>
      <c r="J79" s="490"/>
      <c r="K79" s="534"/>
      <c r="L79" s="532"/>
      <c r="M79" s="538"/>
      <c r="N79" s="128"/>
      <c r="O79" s="401"/>
      <c r="T79" s="219"/>
      <c r="U79" s="234"/>
      <c r="V79" s="535"/>
      <c r="W79" s="527"/>
      <c r="X79" s="530"/>
      <c r="Y79" s="493"/>
      <c r="Z79" s="490"/>
      <c r="AA79" s="534"/>
      <c r="AB79" s="532"/>
      <c r="AC79" s="119"/>
      <c r="AD79" s="528"/>
      <c r="AF79" s="51"/>
    </row>
    <row r="80" spans="3:32" ht="7.5" customHeight="1">
      <c r="C80" s="51"/>
      <c r="D80" s="51"/>
      <c r="E80" s="101"/>
      <c r="F80" s="136"/>
      <c r="G80" s="173"/>
      <c r="H80" s="68"/>
      <c r="I80" s="108"/>
      <c r="J80" s="144"/>
      <c r="K80" s="182"/>
      <c r="L80" s="119"/>
      <c r="M80" s="456"/>
      <c r="N80" s="128"/>
      <c r="O80" s="401"/>
      <c r="T80" s="219"/>
      <c r="U80" s="138"/>
      <c r="V80" s="455"/>
      <c r="W80" s="220"/>
      <c r="X80" s="68"/>
      <c r="Y80" s="108"/>
      <c r="Z80" s="144"/>
      <c r="AA80" s="119"/>
      <c r="AB80" s="119"/>
      <c r="AC80" s="119"/>
      <c r="AD80" s="101"/>
      <c r="AF80" s="51"/>
    </row>
    <row r="81" spans="3:32" ht="21" customHeight="1">
      <c r="C81" s="51"/>
      <c r="D81" s="222"/>
      <c r="E81" s="101"/>
      <c r="F81" s="51"/>
      <c r="G81" s="56" t="s">
        <v>1045</v>
      </c>
      <c r="H81" s="139"/>
      <c r="I81" s="139"/>
      <c r="J81" s="139"/>
      <c r="K81" s="139"/>
      <c r="L81" s="139"/>
      <c r="M81" s="456"/>
      <c r="N81" s="213"/>
      <c r="O81" s="402"/>
      <c r="T81" s="408"/>
      <c r="U81" s="237"/>
      <c r="V81" s="455"/>
      <c r="W81" s="112" t="s">
        <v>1049</v>
      </c>
      <c r="X81" s="68"/>
      <c r="Y81" s="117"/>
      <c r="Z81" s="70"/>
      <c r="AA81" s="98"/>
      <c r="AB81" s="98"/>
      <c r="AC81" s="98"/>
      <c r="AD81" s="101"/>
      <c r="AE81" s="227"/>
      <c r="AF81" s="51"/>
    </row>
    <row r="82" spans="3:32" ht="21" customHeight="1">
      <c r="C82" s="51"/>
      <c r="D82" s="223"/>
      <c r="E82" s="528">
        <v>6</v>
      </c>
      <c r="F82" s="51"/>
      <c r="G82" s="526"/>
      <c r="H82" s="529" t="s">
        <v>1</v>
      </c>
      <c r="I82" s="492"/>
      <c r="J82" s="489" t="s">
        <v>2</v>
      </c>
      <c r="K82" s="533"/>
      <c r="L82" s="531" t="s">
        <v>3</v>
      </c>
      <c r="M82" s="456"/>
      <c r="N82" s="129"/>
      <c r="O82" s="402"/>
      <c r="T82" s="402"/>
      <c r="U82" s="138"/>
      <c r="V82" s="536"/>
      <c r="W82" s="526"/>
      <c r="X82" s="529" t="s">
        <v>1</v>
      </c>
      <c r="Y82" s="492"/>
      <c r="Z82" s="489" t="s">
        <v>2</v>
      </c>
      <c r="AA82" s="533"/>
      <c r="AB82" s="531" t="s">
        <v>3</v>
      </c>
      <c r="AC82" s="119"/>
      <c r="AD82" s="528">
        <v>14</v>
      </c>
      <c r="AE82" s="228"/>
      <c r="AF82" s="51"/>
    </row>
    <row r="83" spans="3:32" ht="21" customHeight="1">
      <c r="C83" s="51"/>
      <c r="D83" s="223"/>
      <c r="E83" s="528"/>
      <c r="F83" s="51"/>
      <c r="G83" s="527"/>
      <c r="H83" s="530"/>
      <c r="I83" s="493"/>
      <c r="J83" s="490"/>
      <c r="K83" s="534"/>
      <c r="L83" s="532"/>
      <c r="M83" s="207"/>
      <c r="N83" s="208"/>
      <c r="O83" s="399"/>
      <c r="T83" s="402"/>
      <c r="V83" s="55"/>
      <c r="W83" s="527"/>
      <c r="X83" s="530"/>
      <c r="Y83" s="493"/>
      <c r="Z83" s="490"/>
      <c r="AA83" s="534"/>
      <c r="AB83" s="532"/>
      <c r="AC83" s="119"/>
      <c r="AD83" s="528"/>
      <c r="AE83" s="228"/>
      <c r="AF83" s="51"/>
    </row>
    <row r="84" spans="3:32" ht="7.5" customHeight="1">
      <c r="C84" s="51"/>
      <c r="D84" s="223"/>
      <c r="E84" s="101"/>
      <c r="F84" s="51"/>
      <c r="G84" s="173"/>
      <c r="H84" s="68"/>
      <c r="I84" s="108"/>
      <c r="J84" s="144"/>
      <c r="K84" s="182"/>
      <c r="L84" s="119"/>
      <c r="M84" s="165"/>
      <c r="N84" s="208"/>
      <c r="O84" s="398"/>
      <c r="T84" s="407"/>
      <c r="V84" s="55"/>
      <c r="W84" s="220"/>
      <c r="X84" s="68"/>
      <c r="Y84" s="108"/>
      <c r="Z84" s="144"/>
      <c r="AA84" s="119"/>
      <c r="AB84" s="119"/>
      <c r="AC84" s="119"/>
      <c r="AD84" s="101"/>
      <c r="AE84" s="228"/>
      <c r="AF84" s="51"/>
    </row>
    <row r="85" spans="3:32" ht="21" customHeight="1">
      <c r="C85" s="221"/>
      <c r="D85" s="224"/>
      <c r="E85" s="101"/>
      <c r="F85" s="51"/>
      <c r="G85" s="56" t="s">
        <v>133</v>
      </c>
      <c r="H85" s="139"/>
      <c r="I85" s="139"/>
      <c r="J85" s="139"/>
      <c r="K85" s="139"/>
      <c r="L85" s="139"/>
      <c r="M85" s="165"/>
      <c r="N85" s="208"/>
      <c r="O85" s="403"/>
      <c r="T85" s="409"/>
      <c r="V85" s="55"/>
      <c r="W85" s="112" t="s">
        <v>145</v>
      </c>
      <c r="X85" s="68"/>
      <c r="Y85" s="117"/>
      <c r="Z85" s="70"/>
      <c r="AA85" s="98"/>
      <c r="AB85" s="98"/>
      <c r="AC85" s="98"/>
      <c r="AD85" s="101"/>
      <c r="AE85" s="228"/>
      <c r="AF85" s="233"/>
    </row>
    <row r="86" spans="3:32" ht="21" customHeight="1">
      <c r="C86" s="140"/>
      <c r="D86" s="224"/>
      <c r="E86" s="528">
        <v>7</v>
      </c>
      <c r="F86" s="51"/>
      <c r="G86" s="526"/>
      <c r="H86" s="529" t="s">
        <v>1</v>
      </c>
      <c r="I86" s="492"/>
      <c r="J86" s="489" t="s">
        <v>2</v>
      </c>
      <c r="K86" s="533"/>
      <c r="L86" s="531" t="s">
        <v>3</v>
      </c>
      <c r="M86" s="190"/>
      <c r="N86" s="208"/>
      <c r="O86" s="216"/>
      <c r="T86" s="405"/>
      <c r="V86" s="141"/>
      <c r="W86" s="526"/>
      <c r="X86" s="529" t="s">
        <v>1</v>
      </c>
      <c r="Y86" s="492"/>
      <c r="Z86" s="489" t="s">
        <v>2</v>
      </c>
      <c r="AA86" s="533"/>
      <c r="AB86" s="531" t="s">
        <v>3</v>
      </c>
      <c r="AC86" s="119"/>
      <c r="AD86" s="528">
        <v>15</v>
      </c>
      <c r="AE86" s="228"/>
      <c r="AF86" s="140"/>
    </row>
    <row r="87" spans="3:32" ht="21" customHeight="1">
      <c r="C87" s="140"/>
      <c r="D87" s="224"/>
      <c r="E87" s="528"/>
      <c r="F87" s="140"/>
      <c r="G87" s="527"/>
      <c r="H87" s="530"/>
      <c r="I87" s="493"/>
      <c r="J87" s="490"/>
      <c r="K87" s="534"/>
      <c r="L87" s="532"/>
      <c r="M87" s="456"/>
      <c r="N87" s="129"/>
      <c r="O87" s="217"/>
      <c r="T87" s="405"/>
      <c r="U87" s="138"/>
      <c r="V87" s="535"/>
      <c r="W87" s="527"/>
      <c r="X87" s="530"/>
      <c r="Y87" s="493"/>
      <c r="Z87" s="490"/>
      <c r="AA87" s="534"/>
      <c r="AB87" s="532"/>
      <c r="AC87" s="119"/>
      <c r="AD87" s="528"/>
      <c r="AE87" s="228"/>
      <c r="AF87" s="140"/>
    </row>
    <row r="88" spans="3:32" ht="7.5" customHeight="1">
      <c r="C88" s="140"/>
      <c r="D88" s="225"/>
      <c r="E88" s="101"/>
      <c r="F88" s="140"/>
      <c r="G88" s="173"/>
      <c r="H88" s="68"/>
      <c r="I88" s="108"/>
      <c r="J88" s="144"/>
      <c r="K88" s="182"/>
      <c r="L88" s="119"/>
      <c r="M88" s="456"/>
      <c r="N88" s="129"/>
      <c r="O88" s="217"/>
      <c r="T88" s="405"/>
      <c r="U88" s="138"/>
      <c r="V88" s="455"/>
      <c r="W88" s="220"/>
      <c r="X88" s="68"/>
      <c r="Y88" s="108"/>
      <c r="Z88" s="144"/>
      <c r="AA88" s="119"/>
      <c r="AB88" s="119"/>
      <c r="AC88" s="119"/>
      <c r="AD88" s="101"/>
      <c r="AE88" s="229"/>
      <c r="AF88" s="140"/>
    </row>
    <row r="89" spans="3:32" ht="21" customHeight="1">
      <c r="C89" s="140"/>
      <c r="D89" s="140"/>
      <c r="E89" s="101"/>
      <c r="F89" s="140"/>
      <c r="G89" s="56" t="s">
        <v>58</v>
      </c>
      <c r="H89" s="140"/>
      <c r="I89" s="140"/>
      <c r="J89" s="140"/>
      <c r="K89" s="142"/>
      <c r="L89" s="142"/>
      <c r="M89" s="456"/>
      <c r="N89" s="214"/>
      <c r="O89" s="217"/>
      <c r="T89" s="404"/>
      <c r="U89" s="218"/>
      <c r="V89" s="455"/>
      <c r="W89" s="112" t="s">
        <v>1050</v>
      </c>
      <c r="X89" s="68"/>
      <c r="Y89" s="117"/>
      <c r="Z89" s="70"/>
      <c r="AA89" s="98"/>
      <c r="AB89" s="98"/>
      <c r="AC89" s="98"/>
      <c r="AD89" s="101"/>
      <c r="AF89" s="140"/>
    </row>
    <row r="90" spans="5:30" ht="21" customHeight="1">
      <c r="E90" s="528">
        <v>8</v>
      </c>
      <c r="G90" s="526"/>
      <c r="H90" s="529" t="s">
        <v>1</v>
      </c>
      <c r="I90" s="492"/>
      <c r="J90" s="489" t="s">
        <v>2</v>
      </c>
      <c r="K90" s="533"/>
      <c r="L90" s="531" t="s">
        <v>3</v>
      </c>
      <c r="M90" s="537"/>
      <c r="N90" s="128"/>
      <c r="U90" s="138"/>
      <c r="V90" s="536"/>
      <c r="W90" s="526"/>
      <c r="X90" s="529" t="s">
        <v>1</v>
      </c>
      <c r="Y90" s="492"/>
      <c r="Z90" s="489" t="s">
        <v>2</v>
      </c>
      <c r="AA90" s="533"/>
      <c r="AB90" s="531" t="s">
        <v>3</v>
      </c>
      <c r="AC90" s="119"/>
      <c r="AD90" s="528">
        <v>16</v>
      </c>
    </row>
    <row r="91" spans="5:30" ht="21" customHeight="1">
      <c r="E91" s="528"/>
      <c r="G91" s="527"/>
      <c r="H91" s="530"/>
      <c r="I91" s="493"/>
      <c r="J91" s="490"/>
      <c r="K91" s="534"/>
      <c r="L91" s="532"/>
      <c r="M91" s="51"/>
      <c r="N91" s="128"/>
      <c r="W91" s="527"/>
      <c r="X91" s="530"/>
      <c r="Y91" s="493"/>
      <c r="Z91" s="490"/>
      <c r="AA91" s="534"/>
      <c r="AB91" s="532"/>
      <c r="AC91" s="119"/>
      <c r="AD91" s="528"/>
    </row>
    <row r="92" ht="9" customHeight="1"/>
  </sheetData>
  <sheetProtection/>
  <mergeCells count="386">
    <mergeCell ref="K57:K58"/>
    <mergeCell ref="L57:L58"/>
    <mergeCell ref="W57:W58"/>
    <mergeCell ref="X57:X58"/>
    <mergeCell ref="Y57:Y58"/>
    <mergeCell ref="Z57:Z58"/>
    <mergeCell ref="X53:X54"/>
    <mergeCell ref="Y53:Y54"/>
    <mergeCell ref="Z53:Z54"/>
    <mergeCell ref="AA53:AA54"/>
    <mergeCell ref="AB53:AB54"/>
    <mergeCell ref="AD53:AD54"/>
    <mergeCell ref="P52:S53"/>
    <mergeCell ref="E53:E54"/>
    <mergeCell ref="G53:G54"/>
    <mergeCell ref="H53:H54"/>
    <mergeCell ref="I53:I54"/>
    <mergeCell ref="J53:J54"/>
    <mergeCell ref="K53:K54"/>
    <mergeCell ref="L53:L54"/>
    <mergeCell ref="AB90:AB91"/>
    <mergeCell ref="AD90:AD91"/>
    <mergeCell ref="Z86:Z87"/>
    <mergeCell ref="AA86:AA87"/>
    <mergeCell ref="AB86:AB87"/>
    <mergeCell ref="AD86:AD87"/>
    <mergeCell ref="V87:V90"/>
    <mergeCell ref="W90:W91"/>
    <mergeCell ref="X90:X91"/>
    <mergeCell ref="Y90:Y91"/>
    <mergeCell ref="Z90:Z91"/>
    <mergeCell ref="AA90:AA91"/>
    <mergeCell ref="W86:W87"/>
    <mergeCell ref="X86:X87"/>
    <mergeCell ref="Y86:Y87"/>
    <mergeCell ref="AB78:AB79"/>
    <mergeCell ref="AD78:AD79"/>
    <mergeCell ref="V79:V82"/>
    <mergeCell ref="W82:W83"/>
    <mergeCell ref="X82:X83"/>
    <mergeCell ref="Y82:Y83"/>
    <mergeCell ref="Z82:Z83"/>
    <mergeCell ref="AA82:AA83"/>
    <mergeCell ref="AB82:AB83"/>
    <mergeCell ref="AD82:AD83"/>
    <mergeCell ref="W78:W79"/>
    <mergeCell ref="X78:X79"/>
    <mergeCell ref="Y78:Y79"/>
    <mergeCell ref="Z78:Z79"/>
    <mergeCell ref="AA78:AA79"/>
    <mergeCell ref="G90:G91"/>
    <mergeCell ref="H90:H91"/>
    <mergeCell ref="I90:I91"/>
    <mergeCell ref="J90:J91"/>
    <mergeCell ref="K90:K91"/>
    <mergeCell ref="K82:K83"/>
    <mergeCell ref="L90:L91"/>
    <mergeCell ref="E86:E87"/>
    <mergeCell ref="G86:G87"/>
    <mergeCell ref="H86:H87"/>
    <mergeCell ref="I86:I87"/>
    <mergeCell ref="J86:J87"/>
    <mergeCell ref="K86:K87"/>
    <mergeCell ref="L86:L87"/>
    <mergeCell ref="K78:K79"/>
    <mergeCell ref="M87:M90"/>
    <mergeCell ref="E90:E91"/>
    <mergeCell ref="L78:L79"/>
    <mergeCell ref="M79:M82"/>
    <mergeCell ref="E82:E83"/>
    <mergeCell ref="G82:G83"/>
    <mergeCell ref="H82:H83"/>
    <mergeCell ref="I82:I83"/>
    <mergeCell ref="J82:J83"/>
    <mergeCell ref="M8:M9"/>
    <mergeCell ref="M12:M13"/>
    <mergeCell ref="M20:M21"/>
    <mergeCell ref="Q5:R6"/>
    <mergeCell ref="L82:L83"/>
    <mergeCell ref="E78:E79"/>
    <mergeCell ref="G78:G79"/>
    <mergeCell ref="H78:H79"/>
    <mergeCell ref="I78:I79"/>
    <mergeCell ref="J78:J79"/>
    <mergeCell ref="V8:V9"/>
    <mergeCell ref="V12:V13"/>
    <mergeCell ref="V20:V21"/>
    <mergeCell ref="V24:V25"/>
    <mergeCell ref="O10:O11"/>
    <mergeCell ref="O22:O23"/>
    <mergeCell ref="T10:T11"/>
    <mergeCell ref="T22:T23"/>
    <mergeCell ref="P16:P17"/>
    <mergeCell ref="S16:S17"/>
    <mergeCell ref="AD21:AD22"/>
    <mergeCell ref="W23:W24"/>
    <mergeCell ref="X23:X24"/>
    <mergeCell ref="Y23:Y24"/>
    <mergeCell ref="Z23:Z24"/>
    <mergeCell ref="AA23:AA24"/>
    <mergeCell ref="AB23:AB24"/>
    <mergeCell ref="AD23:AD24"/>
    <mergeCell ref="W21:W22"/>
    <mergeCell ref="X21:X22"/>
    <mergeCell ref="AD17:AD18"/>
    <mergeCell ref="W19:W20"/>
    <mergeCell ref="X19:X20"/>
    <mergeCell ref="Y19:Y20"/>
    <mergeCell ref="Z19:Z20"/>
    <mergeCell ref="AA19:AA20"/>
    <mergeCell ref="Z17:Z18"/>
    <mergeCell ref="AA17:AA18"/>
    <mergeCell ref="AB17:AB18"/>
    <mergeCell ref="Y17:Y18"/>
    <mergeCell ref="AB21:AB22"/>
    <mergeCell ref="E23:E24"/>
    <mergeCell ref="G23:G24"/>
    <mergeCell ref="H23:H24"/>
    <mergeCell ref="I23:I24"/>
    <mergeCell ref="J23:J24"/>
    <mergeCell ref="K23:K24"/>
    <mergeCell ref="M24:M25"/>
    <mergeCell ref="Y25:Y26"/>
    <mergeCell ref="K19:K20"/>
    <mergeCell ref="E21:E22"/>
    <mergeCell ref="G21:G22"/>
    <mergeCell ref="H21:H22"/>
    <mergeCell ref="I21:I22"/>
    <mergeCell ref="J21:J22"/>
    <mergeCell ref="K21:K22"/>
    <mergeCell ref="A5:A6"/>
    <mergeCell ref="E5:E6"/>
    <mergeCell ref="E7:E8"/>
    <mergeCell ref="E9:E10"/>
    <mergeCell ref="G7:G8"/>
    <mergeCell ref="G9:G10"/>
    <mergeCell ref="G5:G6"/>
    <mergeCell ref="G1:AA1"/>
    <mergeCell ref="X5:X6"/>
    <mergeCell ref="X7:X8"/>
    <mergeCell ref="X9:X10"/>
    <mergeCell ref="E17:E18"/>
    <mergeCell ref="G17:G18"/>
    <mergeCell ref="H17:H18"/>
    <mergeCell ref="I17:I18"/>
    <mergeCell ref="J17:J18"/>
    <mergeCell ref="K17:K18"/>
    <mergeCell ref="E11:E12"/>
    <mergeCell ref="E13:E14"/>
    <mergeCell ref="G27:G28"/>
    <mergeCell ref="E74:E75"/>
    <mergeCell ref="E15:E16"/>
    <mergeCell ref="E25:E26"/>
    <mergeCell ref="E27:E28"/>
    <mergeCell ref="E43:E44"/>
    <mergeCell ref="E30:G30"/>
    <mergeCell ref="E19:E20"/>
    <mergeCell ref="G11:G12"/>
    <mergeCell ref="G13:G14"/>
    <mergeCell ref="G15:G16"/>
    <mergeCell ref="G25:G26"/>
    <mergeCell ref="G74:G75"/>
    <mergeCell ref="G43:G44"/>
    <mergeCell ref="G19:G20"/>
    <mergeCell ref="G57:G58"/>
    <mergeCell ref="H7:H8"/>
    <mergeCell ref="H9:H10"/>
    <mergeCell ref="H11:H12"/>
    <mergeCell ref="H13:H14"/>
    <mergeCell ref="H15:H16"/>
    <mergeCell ref="I25:I26"/>
    <mergeCell ref="H25:H26"/>
    <mergeCell ref="I7:I8"/>
    <mergeCell ref="H19:H20"/>
    <mergeCell ref="I19:I20"/>
    <mergeCell ref="I27:I28"/>
    <mergeCell ref="H74:H75"/>
    <mergeCell ref="H27:H28"/>
    <mergeCell ref="H34:H35"/>
    <mergeCell ref="H46:H47"/>
    <mergeCell ref="I46:I47"/>
    <mergeCell ref="H36:H37"/>
    <mergeCell ref="H43:H44"/>
    <mergeCell ref="I43:I44"/>
    <mergeCell ref="H57:H58"/>
    <mergeCell ref="H5:H6"/>
    <mergeCell ref="J7:J8"/>
    <mergeCell ref="J9:J10"/>
    <mergeCell ref="J11:J12"/>
    <mergeCell ref="J13:J14"/>
    <mergeCell ref="J15:J16"/>
    <mergeCell ref="I9:I10"/>
    <mergeCell ref="I11:I12"/>
    <mergeCell ref="I13:I14"/>
    <mergeCell ref="I15:I16"/>
    <mergeCell ref="I5:I6"/>
    <mergeCell ref="K5:K6"/>
    <mergeCell ref="K7:K8"/>
    <mergeCell ref="K9:K10"/>
    <mergeCell ref="K11:K12"/>
    <mergeCell ref="K13:K14"/>
    <mergeCell ref="J5:J6"/>
    <mergeCell ref="L27:L28"/>
    <mergeCell ref="K74:K75"/>
    <mergeCell ref="K15:K16"/>
    <mergeCell ref="K25:K26"/>
    <mergeCell ref="K27:K28"/>
    <mergeCell ref="J74:J75"/>
    <mergeCell ref="L70:L71"/>
    <mergeCell ref="J25:J26"/>
    <mergeCell ref="J27:J28"/>
    <mergeCell ref="J19:J20"/>
    <mergeCell ref="L13:L14"/>
    <mergeCell ref="L15:L16"/>
    <mergeCell ref="L25:L26"/>
    <mergeCell ref="L17:L18"/>
    <mergeCell ref="L19:L20"/>
    <mergeCell ref="L21:L22"/>
    <mergeCell ref="L23:L24"/>
    <mergeCell ref="L5:L6"/>
    <mergeCell ref="W25:W26"/>
    <mergeCell ref="W27:W28"/>
    <mergeCell ref="W5:W6"/>
    <mergeCell ref="W7:W8"/>
    <mergeCell ref="W9:W10"/>
    <mergeCell ref="W11:W12"/>
    <mergeCell ref="L7:L8"/>
    <mergeCell ref="L9:L10"/>
    <mergeCell ref="L11:L12"/>
    <mergeCell ref="W13:W14"/>
    <mergeCell ref="W15:W16"/>
    <mergeCell ref="W66:W67"/>
    <mergeCell ref="W70:W71"/>
    <mergeCell ref="W43:W44"/>
    <mergeCell ref="W49:W50"/>
    <mergeCell ref="W17:W18"/>
    <mergeCell ref="W53:W54"/>
    <mergeCell ref="X11:X12"/>
    <mergeCell ref="X13:X14"/>
    <mergeCell ref="X15:X16"/>
    <mergeCell ref="X25:X26"/>
    <mergeCell ref="X27:X28"/>
    <mergeCell ref="X17:X18"/>
    <mergeCell ref="Y27:Y28"/>
    <mergeCell ref="Y43:Y44"/>
    <mergeCell ref="Y46:Y47"/>
    <mergeCell ref="Y5:Y6"/>
    <mergeCell ref="Y7:Y8"/>
    <mergeCell ref="Y9:Y10"/>
    <mergeCell ref="Y11:Y12"/>
    <mergeCell ref="Y13:Y14"/>
    <mergeCell ref="Y21:Y22"/>
    <mergeCell ref="Y15:Y16"/>
    <mergeCell ref="Z74:Z75"/>
    <mergeCell ref="Z27:Z28"/>
    <mergeCell ref="Z49:Z50"/>
    <mergeCell ref="Z70:Z71"/>
    <mergeCell ref="Z25:Z26"/>
    <mergeCell ref="Z5:Z6"/>
    <mergeCell ref="Z7:Z8"/>
    <mergeCell ref="Z9:Z10"/>
    <mergeCell ref="Z11:Z12"/>
    <mergeCell ref="Z13:Z14"/>
    <mergeCell ref="AA9:AA10"/>
    <mergeCell ref="Z21:Z22"/>
    <mergeCell ref="AA13:AA14"/>
    <mergeCell ref="AA15:AA16"/>
    <mergeCell ref="AA25:AA26"/>
    <mergeCell ref="AA27:AA28"/>
    <mergeCell ref="Z15:Z16"/>
    <mergeCell ref="AA21:AA22"/>
    <mergeCell ref="AB19:AB20"/>
    <mergeCell ref="Z46:Z47"/>
    <mergeCell ref="AB5:AB6"/>
    <mergeCell ref="AB7:AB8"/>
    <mergeCell ref="AB9:AB10"/>
    <mergeCell ref="AB11:AB12"/>
    <mergeCell ref="AB13:AB14"/>
    <mergeCell ref="AA43:AA44"/>
    <mergeCell ref="AA5:AA6"/>
    <mergeCell ref="AA7:AA8"/>
    <mergeCell ref="AB46:AB47"/>
    <mergeCell ref="AA11:AA12"/>
    <mergeCell ref="AD15:AD16"/>
    <mergeCell ref="AD25:AD26"/>
    <mergeCell ref="AB49:AB50"/>
    <mergeCell ref="AB62:AB63"/>
    <mergeCell ref="AB15:AB16"/>
    <mergeCell ref="AB25:AB26"/>
    <mergeCell ref="AB27:AB28"/>
    <mergeCell ref="AB43:AB44"/>
    <mergeCell ref="AD5:AD6"/>
    <mergeCell ref="AD7:AD8"/>
    <mergeCell ref="AD9:AD10"/>
    <mergeCell ref="AD11:AD12"/>
    <mergeCell ref="AD13:AD14"/>
    <mergeCell ref="AD74:AD75"/>
    <mergeCell ref="AD62:AD63"/>
    <mergeCell ref="AD19:AD20"/>
    <mergeCell ref="AD27:AD28"/>
    <mergeCell ref="AD43:AD44"/>
    <mergeCell ref="AA74:AA75"/>
    <mergeCell ref="AA49:AA50"/>
    <mergeCell ref="AA46:AA47"/>
    <mergeCell ref="AB57:AB58"/>
    <mergeCell ref="AD57:AD58"/>
    <mergeCell ref="AA62:AA63"/>
    <mergeCell ref="AA66:AA67"/>
    <mergeCell ref="AA57:AA58"/>
    <mergeCell ref="AD49:AD50"/>
    <mergeCell ref="AB74:AB75"/>
    <mergeCell ref="L49:L50"/>
    <mergeCell ref="N45:N46"/>
    <mergeCell ref="V44:V46"/>
    <mergeCell ref="U47:U48"/>
    <mergeCell ref="P43:S44"/>
    <mergeCell ref="Z43:Z44"/>
    <mergeCell ref="Y49:Y50"/>
    <mergeCell ref="X43:X44"/>
    <mergeCell ref="X49:X50"/>
    <mergeCell ref="J43:J44"/>
    <mergeCell ref="K43:K44"/>
    <mergeCell ref="J49:J50"/>
    <mergeCell ref="L43:L44"/>
    <mergeCell ref="L46:L47"/>
    <mergeCell ref="P61:S62"/>
    <mergeCell ref="K49:K50"/>
    <mergeCell ref="J46:J47"/>
    <mergeCell ref="K46:K47"/>
    <mergeCell ref="M47:M49"/>
    <mergeCell ref="K66:K67"/>
    <mergeCell ref="E46:E47"/>
    <mergeCell ref="G46:G47"/>
    <mergeCell ref="E49:E50"/>
    <mergeCell ref="G49:G50"/>
    <mergeCell ref="H49:H50"/>
    <mergeCell ref="I49:I50"/>
    <mergeCell ref="E57:E58"/>
    <mergeCell ref="I57:I58"/>
    <mergeCell ref="J57:J58"/>
    <mergeCell ref="V63:V66"/>
    <mergeCell ref="L66:L67"/>
    <mergeCell ref="L62:L63"/>
    <mergeCell ref="E62:E63"/>
    <mergeCell ref="G62:G63"/>
    <mergeCell ref="H62:H63"/>
    <mergeCell ref="I62:I63"/>
    <mergeCell ref="J62:J63"/>
    <mergeCell ref="I66:I67"/>
    <mergeCell ref="J66:J67"/>
    <mergeCell ref="X70:X71"/>
    <mergeCell ref="K70:K71"/>
    <mergeCell ref="L74:L75"/>
    <mergeCell ref="I74:I75"/>
    <mergeCell ref="Y62:Y63"/>
    <mergeCell ref="Z62:Z63"/>
    <mergeCell ref="K62:K63"/>
    <mergeCell ref="W62:W63"/>
    <mergeCell ref="X62:X63"/>
    <mergeCell ref="M63:M66"/>
    <mergeCell ref="M71:M74"/>
    <mergeCell ref="E70:E71"/>
    <mergeCell ref="G70:G71"/>
    <mergeCell ref="H70:H71"/>
    <mergeCell ref="I70:I71"/>
    <mergeCell ref="J70:J71"/>
    <mergeCell ref="X3:AD3"/>
    <mergeCell ref="AD70:AD71"/>
    <mergeCell ref="AD66:AD67"/>
    <mergeCell ref="W74:W75"/>
    <mergeCell ref="E66:E67"/>
    <mergeCell ref="G66:G67"/>
    <mergeCell ref="H66:H67"/>
    <mergeCell ref="AA70:AA71"/>
    <mergeCell ref="AB70:AB71"/>
    <mergeCell ref="V71:V74"/>
    <mergeCell ref="Y70:Y71"/>
    <mergeCell ref="Y74:Y75"/>
    <mergeCell ref="Y66:Y67"/>
    <mergeCell ref="Z66:Z67"/>
    <mergeCell ref="W46:W47"/>
    <mergeCell ref="AD46:AD47"/>
    <mergeCell ref="X46:X47"/>
    <mergeCell ref="AB66:AB67"/>
    <mergeCell ref="X66:X67"/>
    <mergeCell ref="X74:X75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0">
      <selection activeCell="O8" sqref="O8"/>
    </sheetView>
  </sheetViews>
  <sheetFormatPr defaultColWidth="9.00390625" defaultRowHeight="13.5"/>
  <cols>
    <col min="1" max="1" width="0.74609375" style="0" customWidth="1"/>
    <col min="2" max="2" width="1.625" style="0" customWidth="1"/>
    <col min="3" max="3" width="14.00390625" style="0" customWidth="1"/>
    <col min="4" max="10" width="11.625" style="6" customWidth="1"/>
    <col min="11" max="11" width="12.125" style="6" customWidth="1"/>
    <col min="12" max="12" width="1.00390625" style="0" customWidth="1"/>
  </cols>
  <sheetData>
    <row r="1" spans="3:9" ht="25.5">
      <c r="C1" s="248" t="s">
        <v>164</v>
      </c>
      <c r="G1" s="4" t="s">
        <v>179</v>
      </c>
      <c r="I1" s="249"/>
    </row>
    <row r="2" ht="11.25" customHeight="1" thickBot="1"/>
    <row r="3" spans="3:11" ht="24.75" customHeight="1" thickBot="1">
      <c r="C3" s="250" t="s">
        <v>154</v>
      </c>
      <c r="D3" s="251" t="s">
        <v>155</v>
      </c>
      <c r="E3" s="252" t="s">
        <v>156</v>
      </c>
      <c r="F3" s="253" t="s">
        <v>157</v>
      </c>
      <c r="G3" s="254" t="s">
        <v>158</v>
      </c>
      <c r="H3" s="253" t="s">
        <v>159</v>
      </c>
      <c r="I3" s="254" t="s">
        <v>160</v>
      </c>
      <c r="J3" s="253" t="s">
        <v>161</v>
      </c>
      <c r="K3" s="255" t="s">
        <v>162</v>
      </c>
    </row>
    <row r="4" spans="2:11" ht="15.75" customHeight="1">
      <c r="B4">
        <v>1</v>
      </c>
      <c r="C4" s="564" t="str">
        <f>VLOOKUP(B4,'団体学校リスト'!$B$3:$H$26,2)</f>
        <v>札幌日大</v>
      </c>
      <c r="D4" s="559" t="s">
        <v>177</v>
      </c>
      <c r="E4" s="256" t="s">
        <v>725</v>
      </c>
      <c r="F4" s="257" t="s">
        <v>969</v>
      </c>
      <c r="G4" s="257" t="s">
        <v>970</v>
      </c>
      <c r="H4" s="256" t="s">
        <v>726</v>
      </c>
      <c r="I4" s="258" t="s">
        <v>727</v>
      </c>
      <c r="J4" s="259" t="s">
        <v>971</v>
      </c>
      <c r="K4" s="257"/>
    </row>
    <row r="5" spans="3:11" ht="15.75" customHeight="1">
      <c r="C5" s="562"/>
      <c r="D5" s="558"/>
      <c r="E5" s="260" t="s">
        <v>534</v>
      </c>
      <c r="F5" s="261" t="s">
        <v>535</v>
      </c>
      <c r="G5" s="262" t="s">
        <v>536</v>
      </c>
      <c r="H5" s="261" t="s">
        <v>537</v>
      </c>
      <c r="I5" s="261" t="s">
        <v>538</v>
      </c>
      <c r="J5" s="263" t="s">
        <v>539</v>
      </c>
      <c r="K5" s="261"/>
    </row>
    <row r="6" spans="1:11" ht="15.75" customHeight="1">
      <c r="A6" s="264"/>
      <c r="B6" s="264">
        <v>2</v>
      </c>
      <c r="C6" s="560" t="str">
        <f>VLOOKUP(B6,'団体学校リスト'!$B$3:$H$26,2)</f>
        <v>岩手</v>
      </c>
      <c r="D6" s="557" t="s">
        <v>167</v>
      </c>
      <c r="E6" s="265" t="s">
        <v>728</v>
      </c>
      <c r="F6" s="266" t="s">
        <v>972</v>
      </c>
      <c r="G6" s="265" t="s">
        <v>729</v>
      </c>
      <c r="H6" s="266" t="s">
        <v>730</v>
      </c>
      <c r="I6" s="268" t="s">
        <v>1033</v>
      </c>
      <c r="J6" s="267"/>
      <c r="K6" s="268"/>
    </row>
    <row r="7" spans="3:11" ht="15.75" customHeight="1">
      <c r="C7" s="560"/>
      <c r="D7" s="558"/>
      <c r="E7" s="260"/>
      <c r="F7" s="261"/>
      <c r="G7" s="260"/>
      <c r="H7" s="261"/>
      <c r="I7" s="261"/>
      <c r="J7" s="263"/>
      <c r="K7" s="261"/>
    </row>
    <row r="8" spans="2:11" ht="15.75" customHeight="1">
      <c r="B8">
        <v>3</v>
      </c>
      <c r="C8" s="560" t="str">
        <f>VLOOKUP(B8,'団体学校リスト'!$B$3:$H$26,2)</f>
        <v>日大山形</v>
      </c>
      <c r="D8" s="557" t="s">
        <v>605</v>
      </c>
      <c r="E8" s="269" t="s">
        <v>731</v>
      </c>
      <c r="F8" s="270" t="s">
        <v>732</v>
      </c>
      <c r="G8" s="271" t="s">
        <v>973</v>
      </c>
      <c r="H8" s="269" t="s">
        <v>974</v>
      </c>
      <c r="I8" s="269" t="s">
        <v>733</v>
      </c>
      <c r="J8" s="272" t="s">
        <v>734</v>
      </c>
      <c r="K8" s="269" t="s">
        <v>735</v>
      </c>
    </row>
    <row r="9" spans="3:14" ht="15.75" customHeight="1">
      <c r="C9" s="560"/>
      <c r="D9" s="558"/>
      <c r="E9" s="273"/>
      <c r="F9" s="274"/>
      <c r="G9" s="275"/>
      <c r="H9" s="273"/>
      <c r="I9" s="273"/>
      <c r="J9" s="276"/>
      <c r="K9" s="273"/>
      <c r="M9" s="270"/>
      <c r="N9" s="561"/>
    </row>
    <row r="10" spans="1:14" ht="15.75" customHeight="1">
      <c r="A10" s="187"/>
      <c r="B10" s="264">
        <v>4</v>
      </c>
      <c r="C10" s="560" t="str">
        <f>VLOOKUP(B10,'団体学校リスト'!$B$3:$H$26,2)</f>
        <v>浦和学院</v>
      </c>
      <c r="D10" s="557" t="s">
        <v>544</v>
      </c>
      <c r="E10" s="277" t="s">
        <v>736</v>
      </c>
      <c r="F10" s="278" t="s">
        <v>737</v>
      </c>
      <c r="G10" s="279" t="s">
        <v>738</v>
      </c>
      <c r="H10" s="277" t="s">
        <v>739</v>
      </c>
      <c r="I10" s="278" t="s">
        <v>740</v>
      </c>
      <c r="J10" s="278"/>
      <c r="K10" s="280"/>
      <c r="M10" s="270"/>
      <c r="N10" s="561"/>
    </row>
    <row r="11" spans="3:11" ht="15.75" customHeight="1">
      <c r="C11" s="560"/>
      <c r="D11" s="558"/>
      <c r="E11" s="281" t="s">
        <v>540</v>
      </c>
      <c r="F11" s="273" t="s">
        <v>541</v>
      </c>
      <c r="G11" s="276" t="s">
        <v>542</v>
      </c>
      <c r="H11" s="274" t="s">
        <v>173</v>
      </c>
      <c r="I11" s="273" t="s">
        <v>543</v>
      </c>
      <c r="J11" s="273"/>
      <c r="K11" s="261"/>
    </row>
    <row r="12" spans="1:14" ht="15.75" customHeight="1">
      <c r="A12" s="264"/>
      <c r="B12" s="264">
        <v>5</v>
      </c>
      <c r="C12" s="560" t="str">
        <f>VLOOKUP(B12,'団体学校リスト'!$B$3:$H$26,2)</f>
        <v>川越東</v>
      </c>
      <c r="D12" s="557" t="s">
        <v>172</v>
      </c>
      <c r="E12" s="282" t="s">
        <v>741</v>
      </c>
      <c r="F12" s="283" t="s">
        <v>975</v>
      </c>
      <c r="G12" s="283" t="s">
        <v>742</v>
      </c>
      <c r="H12" s="284" t="s">
        <v>743</v>
      </c>
      <c r="I12" s="283" t="s">
        <v>976</v>
      </c>
      <c r="J12" s="283" t="s">
        <v>977</v>
      </c>
      <c r="K12" s="283" t="s">
        <v>978</v>
      </c>
      <c r="N12" s="256"/>
    </row>
    <row r="13" spans="3:14" ht="15.75" customHeight="1">
      <c r="C13" s="560"/>
      <c r="D13" s="558"/>
      <c r="E13" s="285" t="s">
        <v>606</v>
      </c>
      <c r="F13" s="286" t="s">
        <v>607</v>
      </c>
      <c r="G13" s="286" t="s">
        <v>568</v>
      </c>
      <c r="H13" s="287" t="s">
        <v>608</v>
      </c>
      <c r="I13" s="286" t="s">
        <v>609</v>
      </c>
      <c r="J13" s="286" t="s">
        <v>610</v>
      </c>
      <c r="K13" s="286" t="s">
        <v>611</v>
      </c>
      <c r="N13" s="256"/>
    </row>
    <row r="14" spans="1:14" ht="15.75" customHeight="1">
      <c r="A14" s="187"/>
      <c r="B14" s="264">
        <v>6</v>
      </c>
      <c r="C14" s="560" t="str">
        <f>VLOOKUP(B14,'団体学校リスト'!$B$3:$H$26,2)</f>
        <v>法政大二</v>
      </c>
      <c r="D14" s="557" t="s">
        <v>176</v>
      </c>
      <c r="E14" s="288" t="s">
        <v>744</v>
      </c>
      <c r="F14" s="266" t="s">
        <v>979</v>
      </c>
      <c r="G14" s="265" t="s">
        <v>745</v>
      </c>
      <c r="H14" s="266" t="s">
        <v>980</v>
      </c>
      <c r="I14" s="266" t="s">
        <v>981</v>
      </c>
      <c r="J14" s="267" t="s">
        <v>1022</v>
      </c>
      <c r="K14" s="280" t="s">
        <v>982</v>
      </c>
      <c r="N14" s="5"/>
    </row>
    <row r="15" spans="3:11" ht="15.75" customHeight="1">
      <c r="C15" s="560"/>
      <c r="D15" s="558"/>
      <c r="E15" s="289" t="s">
        <v>545</v>
      </c>
      <c r="F15" s="261" t="s">
        <v>547</v>
      </c>
      <c r="G15" s="260" t="s">
        <v>546</v>
      </c>
      <c r="H15" s="261" t="s">
        <v>548</v>
      </c>
      <c r="I15" s="261" t="s">
        <v>549</v>
      </c>
      <c r="J15" s="263" t="s">
        <v>550</v>
      </c>
      <c r="K15" s="261" t="s">
        <v>551</v>
      </c>
    </row>
    <row r="16" spans="2:11" ht="15.75" customHeight="1">
      <c r="B16">
        <v>7</v>
      </c>
      <c r="C16" s="560" t="str">
        <f>VLOOKUP(B16,'団体学校リスト'!$B$3:$H$26,2)</f>
        <v>足利工大附</v>
      </c>
      <c r="D16" s="557" t="s">
        <v>557</v>
      </c>
      <c r="E16" s="288" t="s">
        <v>746</v>
      </c>
      <c r="F16" s="266" t="s">
        <v>747</v>
      </c>
      <c r="G16" s="265" t="s">
        <v>748</v>
      </c>
      <c r="H16" s="266" t="s">
        <v>749</v>
      </c>
      <c r="I16" s="280" t="s">
        <v>750</v>
      </c>
      <c r="J16" s="298"/>
      <c r="K16" s="280"/>
    </row>
    <row r="17" spans="3:11" ht="15.75" customHeight="1">
      <c r="C17" s="560"/>
      <c r="D17" s="558"/>
      <c r="E17" s="288" t="s">
        <v>552</v>
      </c>
      <c r="F17" s="266" t="s">
        <v>553</v>
      </c>
      <c r="G17" s="265" t="s">
        <v>554</v>
      </c>
      <c r="H17" s="266" t="s">
        <v>555</v>
      </c>
      <c r="I17" s="266" t="s">
        <v>556</v>
      </c>
      <c r="J17" s="267"/>
      <c r="K17" s="266"/>
    </row>
    <row r="18" spans="2:11" ht="15.75" customHeight="1">
      <c r="B18">
        <v>8</v>
      </c>
      <c r="C18" s="560" t="str">
        <f>VLOOKUP(B18,'団体学校リスト'!$B$3:$H$26,2)</f>
        <v>東海大菅生</v>
      </c>
      <c r="D18" s="557" t="s">
        <v>1079</v>
      </c>
      <c r="E18" s="297" t="s">
        <v>1034</v>
      </c>
      <c r="F18" s="298" t="s">
        <v>751</v>
      </c>
      <c r="G18" s="299" t="s">
        <v>983</v>
      </c>
      <c r="H18" s="298" t="s">
        <v>984</v>
      </c>
      <c r="I18" s="268" t="s">
        <v>752</v>
      </c>
      <c r="J18" s="300" t="s">
        <v>753</v>
      </c>
      <c r="K18" s="268" t="s">
        <v>985</v>
      </c>
    </row>
    <row r="19" spans="3:11" ht="15.75" customHeight="1">
      <c r="C19" s="560"/>
      <c r="D19" s="558"/>
      <c r="E19" s="289" t="s">
        <v>558</v>
      </c>
      <c r="F19" s="261" t="s">
        <v>559</v>
      </c>
      <c r="G19" s="260" t="s">
        <v>560</v>
      </c>
      <c r="H19" s="261" t="s">
        <v>561</v>
      </c>
      <c r="I19" s="261" t="s">
        <v>562</v>
      </c>
      <c r="J19" s="263" t="s">
        <v>563</v>
      </c>
      <c r="K19" s="261" t="s">
        <v>564</v>
      </c>
    </row>
    <row r="20" spans="2:11" ht="15.75" customHeight="1">
      <c r="B20">
        <v>9</v>
      </c>
      <c r="C20" s="560" t="str">
        <f>VLOOKUP(B20,'団体学校リスト'!$B$3:$H$26,2)</f>
        <v>大成</v>
      </c>
      <c r="D20" s="557" t="s">
        <v>571</v>
      </c>
      <c r="E20" s="288" t="s">
        <v>754</v>
      </c>
      <c r="F20" s="266" t="s">
        <v>755</v>
      </c>
      <c r="G20" s="265" t="s">
        <v>986</v>
      </c>
      <c r="H20" s="266" t="s">
        <v>756</v>
      </c>
      <c r="I20" s="266" t="s">
        <v>757</v>
      </c>
      <c r="J20" s="302" t="s">
        <v>987</v>
      </c>
      <c r="K20" s="266" t="s">
        <v>758</v>
      </c>
    </row>
    <row r="21" spans="3:11" ht="15.75" customHeight="1">
      <c r="C21" s="560"/>
      <c r="D21" s="558"/>
      <c r="E21" s="288" t="s">
        <v>565</v>
      </c>
      <c r="F21" s="266" t="s">
        <v>566</v>
      </c>
      <c r="G21" s="265" t="s">
        <v>567</v>
      </c>
      <c r="H21" s="266" t="s">
        <v>568</v>
      </c>
      <c r="I21" s="266" t="s">
        <v>569</v>
      </c>
      <c r="J21" s="267" t="s">
        <v>570</v>
      </c>
      <c r="K21" s="266" t="s">
        <v>539</v>
      </c>
    </row>
    <row r="22" spans="2:11" ht="15.75" customHeight="1">
      <c r="B22">
        <v>10</v>
      </c>
      <c r="C22" s="560" t="str">
        <f>VLOOKUP(B22,'団体学校リスト'!$B$3:$H$26,2)</f>
        <v>京華</v>
      </c>
      <c r="D22" s="557" t="s">
        <v>578</v>
      </c>
      <c r="E22" s="297" t="s">
        <v>988</v>
      </c>
      <c r="F22" s="298" t="s">
        <v>759</v>
      </c>
      <c r="G22" s="299" t="s">
        <v>760</v>
      </c>
      <c r="H22" s="298" t="s">
        <v>761</v>
      </c>
      <c r="I22" s="298" t="s">
        <v>762</v>
      </c>
      <c r="J22" s="300" t="s">
        <v>989</v>
      </c>
      <c r="K22" s="268" t="s">
        <v>763</v>
      </c>
    </row>
    <row r="23" spans="3:11" ht="15.75" customHeight="1">
      <c r="C23" s="560"/>
      <c r="D23" s="558"/>
      <c r="E23" s="289" t="s">
        <v>572</v>
      </c>
      <c r="F23" s="261" t="s">
        <v>573</v>
      </c>
      <c r="G23" s="260" t="s">
        <v>574</v>
      </c>
      <c r="H23" s="261" t="s">
        <v>575</v>
      </c>
      <c r="I23" s="261" t="s">
        <v>576</v>
      </c>
      <c r="J23" s="263" t="s">
        <v>577</v>
      </c>
      <c r="K23" s="261" t="s">
        <v>198</v>
      </c>
    </row>
    <row r="24" spans="2:11" ht="15.75" customHeight="1">
      <c r="B24">
        <v>11</v>
      </c>
      <c r="C24" s="560" t="str">
        <f>VLOOKUP(B24,'団体学校リスト'!$B$3:$H$26,2)</f>
        <v>名経大市邨</v>
      </c>
      <c r="D24" s="557" t="s">
        <v>165</v>
      </c>
      <c r="E24" s="288" t="s">
        <v>764</v>
      </c>
      <c r="F24" s="266" t="s">
        <v>765</v>
      </c>
      <c r="G24" s="265" t="s">
        <v>766</v>
      </c>
      <c r="H24" s="266" t="s">
        <v>767</v>
      </c>
      <c r="I24" s="280" t="s">
        <v>1035</v>
      </c>
      <c r="J24" s="267"/>
      <c r="K24" s="266"/>
    </row>
    <row r="25" spans="3:11" ht="15.75" customHeight="1">
      <c r="C25" s="560"/>
      <c r="D25" s="558"/>
      <c r="E25" s="288" t="s">
        <v>623</v>
      </c>
      <c r="F25" s="266" t="s">
        <v>624</v>
      </c>
      <c r="G25" s="265" t="s">
        <v>625</v>
      </c>
      <c r="H25" s="266" t="s">
        <v>622</v>
      </c>
      <c r="I25" s="266" t="s">
        <v>622</v>
      </c>
      <c r="J25" s="267"/>
      <c r="K25" s="266"/>
    </row>
    <row r="26" spans="2:11" ht="15.75" customHeight="1">
      <c r="B26">
        <v>12</v>
      </c>
      <c r="C26" s="560" t="str">
        <f>VLOOKUP(B26,'団体学校リスト'!$B$3:$H$26,2)</f>
        <v>日大三島</v>
      </c>
      <c r="D26" s="557" t="s">
        <v>648</v>
      </c>
      <c r="E26" s="297" t="s">
        <v>768</v>
      </c>
      <c r="F26" s="298" t="s">
        <v>769</v>
      </c>
      <c r="G26" s="299" t="s">
        <v>770</v>
      </c>
      <c r="H26" s="298" t="s">
        <v>994</v>
      </c>
      <c r="I26" s="298" t="s">
        <v>995</v>
      </c>
      <c r="J26" s="300" t="s">
        <v>996</v>
      </c>
      <c r="K26" s="268" t="s">
        <v>771</v>
      </c>
    </row>
    <row r="27" spans="3:11" ht="15.75" customHeight="1">
      <c r="C27" s="560"/>
      <c r="D27" s="558"/>
      <c r="E27" s="289"/>
      <c r="F27" s="261"/>
      <c r="G27" s="260"/>
      <c r="H27" s="261"/>
      <c r="I27" s="261"/>
      <c r="J27" s="263"/>
      <c r="K27" s="394"/>
    </row>
    <row r="28" spans="2:11" ht="15.75" customHeight="1">
      <c r="B28">
        <v>13</v>
      </c>
      <c r="C28" s="560" t="str">
        <f>VLOOKUP(B28,'団体学校リスト'!$B$3:$H$26,2)</f>
        <v>松商学園</v>
      </c>
      <c r="D28" s="557" t="s">
        <v>585</v>
      </c>
      <c r="E28" s="288" t="s">
        <v>772</v>
      </c>
      <c r="F28" s="266" t="s">
        <v>990</v>
      </c>
      <c r="G28" s="265" t="s">
        <v>773</v>
      </c>
      <c r="H28" s="266" t="s">
        <v>774</v>
      </c>
      <c r="I28" s="266" t="s">
        <v>991</v>
      </c>
      <c r="J28" s="395" t="s">
        <v>992</v>
      </c>
      <c r="K28" s="280" t="s">
        <v>993</v>
      </c>
    </row>
    <row r="29" spans="3:11" ht="15.75" customHeight="1">
      <c r="C29" s="560"/>
      <c r="D29" s="558"/>
      <c r="E29" s="288"/>
      <c r="F29" s="266"/>
      <c r="G29" s="265"/>
      <c r="H29" s="261"/>
      <c r="I29" s="261"/>
      <c r="J29" s="261"/>
      <c r="K29" s="280"/>
    </row>
    <row r="30" spans="2:11" ht="15.75" customHeight="1">
      <c r="B30">
        <v>14</v>
      </c>
      <c r="C30" s="560" t="str">
        <f>VLOOKUP(B30,'団体学校リスト'!$B$3:$H$26,2)</f>
        <v>富山国際大付</v>
      </c>
      <c r="D30" s="557" t="s">
        <v>579</v>
      </c>
      <c r="E30" s="297" t="s">
        <v>775</v>
      </c>
      <c r="F30" s="298" t="s">
        <v>776</v>
      </c>
      <c r="G30" s="299" t="s">
        <v>997</v>
      </c>
      <c r="H30" s="298" t="s">
        <v>998</v>
      </c>
      <c r="I30" s="298" t="s">
        <v>777</v>
      </c>
      <c r="J30" s="300" t="s">
        <v>999</v>
      </c>
      <c r="K30" s="268" t="s">
        <v>1000</v>
      </c>
    </row>
    <row r="31" spans="3:11" ht="15.75" customHeight="1">
      <c r="C31" s="560"/>
      <c r="D31" s="558"/>
      <c r="E31" s="289"/>
      <c r="F31" s="261"/>
      <c r="G31" s="260"/>
      <c r="H31" s="261"/>
      <c r="I31" s="261"/>
      <c r="J31" s="263"/>
      <c r="K31" s="394"/>
    </row>
    <row r="32" spans="2:11" ht="15.75" customHeight="1">
      <c r="B32">
        <v>15</v>
      </c>
      <c r="C32" s="560" t="str">
        <f>VLOOKUP(B32,'団体学校リスト'!$B$3:$H$26,2)</f>
        <v>東京学館新潟</v>
      </c>
      <c r="D32" s="557" t="s">
        <v>174</v>
      </c>
      <c r="E32" s="290" t="s">
        <v>778</v>
      </c>
      <c r="F32" s="269" t="s">
        <v>1001</v>
      </c>
      <c r="G32" s="271" t="s">
        <v>779</v>
      </c>
      <c r="H32" s="269" t="s">
        <v>1002</v>
      </c>
      <c r="I32" s="269" t="s">
        <v>780</v>
      </c>
      <c r="J32" s="272" t="s">
        <v>1003</v>
      </c>
      <c r="K32" s="269" t="s">
        <v>1004</v>
      </c>
    </row>
    <row r="33" spans="3:11" ht="15.75" customHeight="1">
      <c r="C33" s="560"/>
      <c r="D33" s="558"/>
      <c r="E33" s="281"/>
      <c r="F33" s="273"/>
      <c r="G33" s="275"/>
      <c r="H33" s="273"/>
      <c r="I33" s="273"/>
      <c r="J33" s="276"/>
      <c r="K33" s="273"/>
    </row>
    <row r="34" spans="2:11" ht="15.75" customHeight="1">
      <c r="B34">
        <v>16</v>
      </c>
      <c r="C34" s="560" t="str">
        <f>VLOOKUP(B34,'団体学校リスト'!$B$3:$H$26,2)</f>
        <v>相生学院</v>
      </c>
      <c r="D34" s="557" t="s">
        <v>178</v>
      </c>
      <c r="E34" s="386" t="s">
        <v>781</v>
      </c>
      <c r="F34" s="387" t="s">
        <v>1005</v>
      </c>
      <c r="G34" s="388" t="s">
        <v>1080</v>
      </c>
      <c r="H34" s="388" t="s">
        <v>782</v>
      </c>
      <c r="I34" s="388" t="s">
        <v>783</v>
      </c>
      <c r="J34" s="388" t="s">
        <v>784</v>
      </c>
      <c r="K34" s="389" t="s">
        <v>785</v>
      </c>
    </row>
    <row r="35" spans="3:11" ht="15.75" customHeight="1">
      <c r="C35" s="560"/>
      <c r="D35" s="558"/>
      <c r="E35" s="281" t="s">
        <v>593</v>
      </c>
      <c r="F35" s="273" t="s">
        <v>594</v>
      </c>
      <c r="G35" s="274" t="s">
        <v>595</v>
      </c>
      <c r="H35" s="273" t="s">
        <v>596</v>
      </c>
      <c r="I35" s="273" t="s">
        <v>1037</v>
      </c>
      <c r="J35" s="273" t="s">
        <v>597</v>
      </c>
      <c r="K35" s="273" t="s">
        <v>598</v>
      </c>
    </row>
    <row r="36" spans="2:11" ht="15.75" customHeight="1">
      <c r="B36">
        <v>17</v>
      </c>
      <c r="C36" s="560" t="str">
        <f>VLOOKUP(B36,'団体学校リスト'!$B$3:$H$26,2)</f>
        <v>甲南</v>
      </c>
      <c r="D36" s="557" t="s">
        <v>169</v>
      </c>
      <c r="E36" s="291" t="s">
        <v>786</v>
      </c>
      <c r="F36" s="278" t="s">
        <v>787</v>
      </c>
      <c r="G36" s="271" t="s">
        <v>788</v>
      </c>
      <c r="H36" s="269" t="s">
        <v>789</v>
      </c>
      <c r="I36" s="278" t="s">
        <v>1006</v>
      </c>
      <c r="J36" s="272" t="s">
        <v>790</v>
      </c>
      <c r="K36" s="278" t="s">
        <v>791</v>
      </c>
    </row>
    <row r="37" spans="3:11" ht="15.75" customHeight="1">
      <c r="C37" s="560"/>
      <c r="D37" s="558"/>
      <c r="E37" s="281" t="s">
        <v>182</v>
      </c>
      <c r="F37" s="273" t="s">
        <v>602</v>
      </c>
      <c r="G37" s="275" t="s">
        <v>602</v>
      </c>
      <c r="H37" s="273" t="s">
        <v>602</v>
      </c>
      <c r="I37" s="273" t="s">
        <v>603</v>
      </c>
      <c r="J37" s="276" t="s">
        <v>604</v>
      </c>
      <c r="K37" s="273" t="s">
        <v>604</v>
      </c>
    </row>
    <row r="38" spans="2:11" ht="15.75" customHeight="1">
      <c r="B38">
        <v>18</v>
      </c>
      <c r="C38" s="560" t="str">
        <f>VLOOKUP(B38,'団体学校リスト'!$B$3:$H$26,2)</f>
        <v>京都外大西</v>
      </c>
      <c r="D38" s="557" t="s">
        <v>168</v>
      </c>
      <c r="E38" s="290" t="s">
        <v>792</v>
      </c>
      <c r="F38" s="269" t="s">
        <v>793</v>
      </c>
      <c r="G38" s="270" t="s">
        <v>1007</v>
      </c>
      <c r="H38" s="269" t="s">
        <v>794</v>
      </c>
      <c r="I38" s="270" t="s">
        <v>1008</v>
      </c>
      <c r="J38" s="269" t="s">
        <v>795</v>
      </c>
      <c r="K38" s="269" t="s">
        <v>1009</v>
      </c>
    </row>
    <row r="39" spans="3:11" ht="15.75" customHeight="1">
      <c r="C39" s="560"/>
      <c r="D39" s="558"/>
      <c r="E39" s="281" t="s">
        <v>580</v>
      </c>
      <c r="F39" s="273" t="s">
        <v>580</v>
      </c>
      <c r="G39" s="274" t="s">
        <v>581</v>
      </c>
      <c r="H39" s="273" t="s">
        <v>582</v>
      </c>
      <c r="I39" s="274" t="s">
        <v>583</v>
      </c>
      <c r="J39" s="273" t="s">
        <v>182</v>
      </c>
      <c r="K39" s="273" t="s">
        <v>584</v>
      </c>
    </row>
    <row r="40" spans="1:11" ht="15.75" customHeight="1">
      <c r="A40" s="264"/>
      <c r="B40" s="264">
        <v>19</v>
      </c>
      <c r="C40" s="560" t="str">
        <f>VLOOKUP(B40,'団体学校リスト'!$B$3:$H$26,2)</f>
        <v>近畿大附属</v>
      </c>
      <c r="D40" s="557" t="s">
        <v>398</v>
      </c>
      <c r="E40" s="282" t="s">
        <v>796</v>
      </c>
      <c r="F40" s="283" t="s">
        <v>797</v>
      </c>
      <c r="G40" s="283" t="s">
        <v>798</v>
      </c>
      <c r="H40" s="283" t="s">
        <v>1010</v>
      </c>
      <c r="I40" s="283" t="s">
        <v>799</v>
      </c>
      <c r="J40" s="283" t="s">
        <v>800</v>
      </c>
      <c r="K40" s="283" t="s">
        <v>801</v>
      </c>
    </row>
    <row r="41" spans="3:11" ht="15.75" customHeight="1">
      <c r="C41" s="560"/>
      <c r="D41" s="558"/>
      <c r="E41" s="285" t="s">
        <v>587</v>
      </c>
      <c r="F41" s="286" t="s">
        <v>588</v>
      </c>
      <c r="G41" s="286" t="s">
        <v>589</v>
      </c>
      <c r="H41" s="286" t="s">
        <v>590</v>
      </c>
      <c r="I41" s="286" t="s">
        <v>590</v>
      </c>
      <c r="J41" s="286" t="s">
        <v>591</v>
      </c>
      <c r="K41" s="286" t="s">
        <v>592</v>
      </c>
    </row>
    <row r="42" spans="1:11" ht="15.75" customHeight="1">
      <c r="A42" s="187"/>
      <c r="B42" s="264">
        <v>20</v>
      </c>
      <c r="C42" s="560" t="str">
        <f>VLOOKUP(B42,'団体学校リスト'!$B$3:$H$26,2)</f>
        <v>岡山理大附</v>
      </c>
      <c r="D42" s="557" t="s">
        <v>166</v>
      </c>
      <c r="E42" s="292" t="s">
        <v>802</v>
      </c>
      <c r="F42" s="257" t="s">
        <v>803</v>
      </c>
      <c r="G42" s="257" t="s">
        <v>804</v>
      </c>
      <c r="H42" s="257" t="s">
        <v>805</v>
      </c>
      <c r="I42" s="257" t="s">
        <v>806</v>
      </c>
      <c r="J42" s="257" t="s">
        <v>807</v>
      </c>
      <c r="K42" s="257" t="s">
        <v>808</v>
      </c>
    </row>
    <row r="43" spans="3:11" ht="15.75" customHeight="1">
      <c r="C43" s="560"/>
      <c r="D43" s="558"/>
      <c r="E43" s="285" t="s">
        <v>626</v>
      </c>
      <c r="F43" s="286" t="s">
        <v>627</v>
      </c>
      <c r="G43" s="286" t="s">
        <v>628</v>
      </c>
      <c r="H43" s="286" t="s">
        <v>629</v>
      </c>
      <c r="I43" s="286" t="s">
        <v>630</v>
      </c>
      <c r="J43" s="286" t="s">
        <v>631</v>
      </c>
      <c r="K43" s="286" t="s">
        <v>622</v>
      </c>
    </row>
    <row r="44" spans="2:11" ht="15.75" customHeight="1">
      <c r="B44">
        <v>21</v>
      </c>
      <c r="C44" s="560" t="str">
        <f>VLOOKUP(B44,'団体学校リスト'!$B$3:$H$26,2)</f>
        <v>開星</v>
      </c>
      <c r="D44" s="557" t="s">
        <v>586</v>
      </c>
      <c r="E44" s="288" t="s">
        <v>809</v>
      </c>
      <c r="F44" s="266" t="s">
        <v>810</v>
      </c>
      <c r="G44" s="266" t="s">
        <v>811</v>
      </c>
      <c r="H44" s="266" t="s">
        <v>1011</v>
      </c>
      <c r="I44" s="266" t="s">
        <v>812</v>
      </c>
      <c r="J44" s="266" t="s">
        <v>813</v>
      </c>
      <c r="K44" s="280" t="s">
        <v>1012</v>
      </c>
    </row>
    <row r="45" spans="3:11" ht="15.75" customHeight="1">
      <c r="C45" s="560"/>
      <c r="D45" s="558"/>
      <c r="E45" s="289" t="s">
        <v>664</v>
      </c>
      <c r="F45" s="261" t="s">
        <v>665</v>
      </c>
      <c r="G45" s="261" t="s">
        <v>666</v>
      </c>
      <c r="H45" s="261" t="s">
        <v>667</v>
      </c>
      <c r="I45" s="261" t="s">
        <v>668</v>
      </c>
      <c r="J45" s="261" t="s">
        <v>622</v>
      </c>
      <c r="K45" s="261" t="s">
        <v>622</v>
      </c>
    </row>
    <row r="46" spans="2:11" ht="15.75" customHeight="1">
      <c r="B46">
        <v>22</v>
      </c>
      <c r="C46" s="560" t="str">
        <f>VLOOKUP(B46,'団体学校リスト'!$B$3:$H$26,2)</f>
        <v>新田</v>
      </c>
      <c r="D46" s="557" t="s">
        <v>171</v>
      </c>
      <c r="E46" s="290" t="s">
        <v>1013</v>
      </c>
      <c r="F46" s="269" t="s">
        <v>814</v>
      </c>
      <c r="G46" s="271" t="s">
        <v>815</v>
      </c>
      <c r="H46" s="269" t="s">
        <v>1014</v>
      </c>
      <c r="I46" s="270" t="s">
        <v>1015</v>
      </c>
      <c r="J46" s="269" t="s">
        <v>816</v>
      </c>
      <c r="K46" s="269"/>
    </row>
    <row r="47" spans="3:11" ht="15.75" customHeight="1">
      <c r="C47" s="560"/>
      <c r="D47" s="558"/>
      <c r="E47" s="281" t="s">
        <v>190</v>
      </c>
      <c r="F47" s="273" t="s">
        <v>186</v>
      </c>
      <c r="G47" s="275" t="s">
        <v>599</v>
      </c>
      <c r="H47" s="273" t="s">
        <v>600</v>
      </c>
      <c r="I47" s="261" t="s">
        <v>600</v>
      </c>
      <c r="J47" s="261" t="s">
        <v>601</v>
      </c>
      <c r="K47" s="261"/>
    </row>
    <row r="48" spans="2:11" ht="15.75" customHeight="1">
      <c r="B48">
        <v>23</v>
      </c>
      <c r="C48" s="560" t="str">
        <f>VLOOKUP(B48,'団体学校リスト'!$B$3:$H$26,2)</f>
        <v>海星</v>
      </c>
      <c r="D48" s="557" t="s">
        <v>399</v>
      </c>
      <c r="E48" s="290" t="s">
        <v>817</v>
      </c>
      <c r="F48" s="269" t="s">
        <v>1016</v>
      </c>
      <c r="G48" s="270" t="s">
        <v>818</v>
      </c>
      <c r="H48" s="269" t="s">
        <v>1017</v>
      </c>
      <c r="I48" s="270" t="s">
        <v>1018</v>
      </c>
      <c r="J48" s="269" t="s">
        <v>819</v>
      </c>
      <c r="K48" s="269"/>
    </row>
    <row r="49" spans="3:11" ht="15.75" customHeight="1">
      <c r="C49" s="560"/>
      <c r="D49" s="558"/>
      <c r="E49" s="293"/>
      <c r="F49" s="294"/>
      <c r="G49" s="295"/>
      <c r="H49" s="295"/>
      <c r="I49" s="295"/>
      <c r="J49" s="295"/>
      <c r="K49" s="294"/>
    </row>
    <row r="50" spans="1:17" ht="15.75" customHeight="1">
      <c r="A50" s="264"/>
      <c r="B50" s="264">
        <v>24</v>
      </c>
      <c r="C50" s="562" t="str">
        <f>VLOOKUP(B50,'団体学校リスト'!$B$3:$H$26,2)</f>
        <v>鳳凰</v>
      </c>
      <c r="D50" s="557" t="s">
        <v>175</v>
      </c>
      <c r="E50" s="270" t="s">
        <v>820</v>
      </c>
      <c r="F50" s="269" t="s">
        <v>821</v>
      </c>
      <c r="G50" s="270" t="s">
        <v>1019</v>
      </c>
      <c r="H50" s="271" t="s">
        <v>1020</v>
      </c>
      <c r="I50" s="269" t="s">
        <v>822</v>
      </c>
      <c r="J50" s="272" t="s">
        <v>1021</v>
      </c>
      <c r="K50" s="269"/>
      <c r="P50" s="270"/>
      <c r="Q50" s="5"/>
    </row>
    <row r="51" spans="3:11" ht="15.75" customHeight="1">
      <c r="C51" s="563"/>
      <c r="D51" s="558"/>
      <c r="E51" s="281"/>
      <c r="F51" s="273"/>
      <c r="G51" s="274"/>
      <c r="H51" s="275"/>
      <c r="I51" s="273"/>
      <c r="J51" s="276"/>
      <c r="K51" s="273"/>
    </row>
    <row r="52" spans="3:11" ht="11.25" customHeight="1">
      <c r="C52" s="296"/>
      <c r="D52" s="242"/>
      <c r="E52" s="270"/>
      <c r="F52" s="270"/>
      <c r="G52" s="270"/>
      <c r="H52" s="270"/>
      <c r="I52" s="270"/>
      <c r="J52" s="270"/>
      <c r="K52" s="270"/>
    </row>
    <row r="53" spans="3:11" ht="12" customHeight="1">
      <c r="C53" s="296"/>
      <c r="D53" s="242"/>
      <c r="E53" s="270"/>
      <c r="F53" s="270"/>
      <c r="G53" s="270"/>
      <c r="H53" s="270"/>
      <c r="I53" s="270"/>
      <c r="J53" s="270"/>
      <c r="K53" s="270"/>
    </row>
  </sheetData>
  <sheetProtection/>
  <mergeCells count="49">
    <mergeCell ref="C4:C5"/>
    <mergeCell ref="C6:C7"/>
    <mergeCell ref="C8:C9"/>
    <mergeCell ref="C32:C33"/>
    <mergeCell ref="C34:C35"/>
    <mergeCell ref="C36:C37"/>
    <mergeCell ref="N9:N10"/>
    <mergeCell ref="C10:C11"/>
    <mergeCell ref="C12:C13"/>
    <mergeCell ref="C14:C15"/>
    <mergeCell ref="C50:C51"/>
    <mergeCell ref="C44:C45"/>
    <mergeCell ref="C46:C47"/>
    <mergeCell ref="C48:C49"/>
    <mergeCell ref="C38:C39"/>
    <mergeCell ref="C40:C41"/>
    <mergeCell ref="D14:D15"/>
    <mergeCell ref="C42:C43"/>
    <mergeCell ref="C28:C29"/>
    <mergeCell ref="C30:C31"/>
    <mergeCell ref="C16:C17"/>
    <mergeCell ref="C18:C19"/>
    <mergeCell ref="C20:C21"/>
    <mergeCell ref="C22:C23"/>
    <mergeCell ref="C24:C25"/>
    <mergeCell ref="C26:C27"/>
    <mergeCell ref="D16:D17"/>
    <mergeCell ref="D18:D19"/>
    <mergeCell ref="D24:D25"/>
    <mergeCell ref="D26:D27"/>
    <mergeCell ref="D20:D21"/>
    <mergeCell ref="D4:D5"/>
    <mergeCell ref="D6:D7"/>
    <mergeCell ref="D8:D9"/>
    <mergeCell ref="D10:D11"/>
    <mergeCell ref="D12:D13"/>
    <mergeCell ref="D50:D51"/>
    <mergeCell ref="D30:D31"/>
    <mergeCell ref="D32:D33"/>
    <mergeCell ref="D34:D35"/>
    <mergeCell ref="D36:D37"/>
    <mergeCell ref="D38:D39"/>
    <mergeCell ref="D40:D41"/>
    <mergeCell ref="D28:D29"/>
    <mergeCell ref="D22:D23"/>
    <mergeCell ref="D44:D45"/>
    <mergeCell ref="D42:D43"/>
    <mergeCell ref="D46:D47"/>
    <mergeCell ref="D48:D49"/>
  </mergeCells>
  <printOptions horizontalCentered="1"/>
  <pageMargins left="0" right="0" top="0.7480314960629921" bottom="0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1"/>
  <sheetViews>
    <sheetView zoomScale="50" zoomScaleNormal="50" zoomScalePageLayoutView="0" workbookViewId="0" topLeftCell="B16">
      <selection activeCell="N19" sqref="N19"/>
    </sheetView>
  </sheetViews>
  <sheetFormatPr defaultColWidth="9.00390625" defaultRowHeight="13.5"/>
  <cols>
    <col min="1" max="1" width="11.25390625" style="0" hidden="1" customWidth="1"/>
    <col min="2" max="2" width="1.25" style="0" customWidth="1"/>
    <col min="3" max="3" width="2.625" style="0" customWidth="1"/>
    <col min="4" max="4" width="3.75390625" style="0" customWidth="1"/>
    <col min="5" max="5" width="6.50390625" style="2" customWidth="1"/>
    <col min="6" max="6" width="6.25390625" style="2" hidden="1" customWidth="1"/>
    <col min="7" max="7" width="27.50390625" style="2" customWidth="1"/>
    <col min="8" max="8" width="3.00390625" style="2" bestFit="1" customWidth="1"/>
    <col min="9" max="9" width="13.875" style="8" customWidth="1"/>
    <col min="10" max="10" width="3.625" style="8" customWidth="1"/>
    <col min="11" max="11" width="12.50390625" style="1" customWidth="1"/>
    <col min="12" max="12" width="3.625" style="1" bestFit="1" customWidth="1"/>
    <col min="13" max="13" width="6.625" style="56" customWidth="1"/>
    <col min="14" max="20" width="6.625" style="2" customWidth="1"/>
    <col min="21" max="21" width="6.625" style="56" customWidth="1"/>
    <col min="22" max="22" width="6.625" style="58" customWidth="1"/>
    <col min="23" max="23" width="27.50390625" style="2" customWidth="1"/>
    <col min="24" max="24" width="3.00390625" style="2" bestFit="1" customWidth="1"/>
    <col min="25" max="25" width="13.875" style="8" customWidth="1"/>
    <col min="26" max="26" width="3.625" style="8" customWidth="1"/>
    <col min="27" max="27" width="12.50390625" style="2" customWidth="1"/>
    <col min="28" max="28" width="3.00390625" style="2" customWidth="1"/>
    <col min="29" max="29" width="5.75390625" style="2" hidden="1" customWidth="1"/>
    <col min="30" max="30" width="6.50390625" style="2" customWidth="1"/>
    <col min="31" max="31" width="3.75390625" style="51" customWidth="1"/>
    <col min="32" max="32" width="2.625" style="2" customWidth="1"/>
    <col min="33" max="33" width="10.00390625" style="2" customWidth="1"/>
    <col min="34" max="34" width="24.00390625" style="2" customWidth="1"/>
    <col min="35" max="36" width="9.00390625" style="2" customWidth="1"/>
    <col min="37" max="37" width="29.25390625" style="2" customWidth="1"/>
    <col min="38" max="16384" width="9.00390625" style="2" customWidth="1"/>
  </cols>
  <sheetData>
    <row r="1" spans="5:30" ht="63" customHeight="1">
      <c r="E1" s="1" t="s">
        <v>0</v>
      </c>
      <c r="F1" s="1"/>
      <c r="G1" s="480" t="s">
        <v>1040</v>
      </c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7"/>
      <c r="AC1" s="7"/>
      <c r="AD1" s="1"/>
    </row>
    <row r="2" spans="1:29" ht="27" customHeight="1">
      <c r="A2" s="52"/>
      <c r="B2" s="52"/>
      <c r="C2" s="52"/>
      <c r="D2" s="52"/>
      <c r="E2" s="53"/>
      <c r="F2" s="54"/>
      <c r="G2" s="54"/>
      <c r="H2" s="55"/>
      <c r="I2" s="55"/>
      <c r="J2" s="55"/>
      <c r="N2" s="57"/>
      <c r="O2" s="57"/>
      <c r="P2" s="57"/>
      <c r="Q2" s="57"/>
      <c r="R2" s="57"/>
      <c r="S2" s="57"/>
      <c r="T2" s="57"/>
      <c r="W2" s="59"/>
      <c r="X2" s="60" t="s">
        <v>1062</v>
      </c>
      <c r="Y2" s="60"/>
      <c r="Z2" s="60"/>
      <c r="AA2" s="60"/>
      <c r="AB2" s="60"/>
      <c r="AC2" s="60"/>
    </row>
    <row r="3" spans="5:37" ht="30" customHeight="1">
      <c r="E3" s="247" t="s">
        <v>153</v>
      </c>
      <c r="W3" s="61"/>
      <c r="X3" s="499" t="s">
        <v>1081</v>
      </c>
      <c r="Y3" s="499"/>
      <c r="Z3" s="499"/>
      <c r="AA3" s="499"/>
      <c r="AB3" s="499"/>
      <c r="AC3" s="499"/>
      <c r="AD3" s="499"/>
      <c r="AE3" s="61"/>
      <c r="AG3" s="62"/>
      <c r="AH3" s="63"/>
      <c r="AI3" s="63"/>
      <c r="AJ3" s="64"/>
      <c r="AK3" s="64"/>
    </row>
    <row r="4" spans="23:37" ht="12" customHeight="1">
      <c r="W4" s="61"/>
      <c r="X4" s="65"/>
      <c r="Y4" s="65"/>
      <c r="Z4" s="65"/>
      <c r="AA4" s="65"/>
      <c r="AB4" s="65"/>
      <c r="AC4" s="65"/>
      <c r="AD4" s="65"/>
      <c r="AG4" s="62"/>
      <c r="AH4" s="63"/>
      <c r="AI4" s="63"/>
      <c r="AJ4" s="64"/>
      <c r="AK4" s="64"/>
    </row>
    <row r="5" spans="1:38" ht="30" customHeight="1">
      <c r="A5" s="556"/>
      <c r="B5" s="187"/>
      <c r="C5" s="187"/>
      <c r="D5" s="187"/>
      <c r="E5" s="547">
        <v>1</v>
      </c>
      <c r="F5" s="67">
        <v>11</v>
      </c>
      <c r="G5" s="554" t="str">
        <f>VLOOKUP(F5,'団体学校リスト'!$L$3:$R$26,2)</f>
        <v>椙山女学園</v>
      </c>
      <c r="H5" s="551" t="s">
        <v>1</v>
      </c>
      <c r="I5" s="553" t="str">
        <f>VLOOKUP(F5,'団体学校リスト'!$L$3:$R$26,5)</f>
        <v>東　海</v>
      </c>
      <c r="J5" s="550" t="s">
        <v>2</v>
      </c>
      <c r="K5" s="553" t="str">
        <f>VLOOKUP(F5,'団体学校リスト'!$L$3:$R$26,7)</f>
        <v>愛　知</v>
      </c>
      <c r="L5" s="552" t="s">
        <v>3</v>
      </c>
      <c r="M5" s="71"/>
      <c r="N5" s="83"/>
      <c r="O5" s="72"/>
      <c r="P5" s="72"/>
      <c r="Q5" s="543" t="s">
        <v>1063</v>
      </c>
      <c r="R5" s="543"/>
      <c r="S5" s="72"/>
      <c r="T5" s="72"/>
      <c r="U5" s="71"/>
      <c r="V5" s="71"/>
      <c r="W5" s="473" t="str">
        <f>VLOOKUP(AC5,'団体学校リスト'!$L$3:$R$26,2)</f>
        <v>愛知啓成</v>
      </c>
      <c r="X5" s="551" t="s">
        <v>1</v>
      </c>
      <c r="Y5" s="548" t="str">
        <f>VLOOKUP(AC5,'団体学校リスト'!$L$3:$R$26,5)</f>
        <v>東　海</v>
      </c>
      <c r="Z5" s="550" t="s">
        <v>2</v>
      </c>
      <c r="AA5" s="548" t="str">
        <f>VLOOKUP(AC5,'団体学校リスト'!$L$3:$R$26,7)</f>
        <v>愛　知</v>
      </c>
      <c r="AB5" s="549" t="s">
        <v>3</v>
      </c>
      <c r="AC5" s="18">
        <v>12</v>
      </c>
      <c r="AD5" s="547">
        <v>13</v>
      </c>
      <c r="AG5" s="75"/>
      <c r="AJ5" s="76"/>
      <c r="AK5" s="77"/>
      <c r="AL5" s="78"/>
    </row>
    <row r="6" spans="1:38" ht="30" customHeight="1">
      <c r="A6" s="556"/>
      <c r="B6" s="187"/>
      <c r="C6" s="187"/>
      <c r="D6" s="187"/>
      <c r="E6" s="547"/>
      <c r="F6" s="67"/>
      <c r="G6" s="554"/>
      <c r="H6" s="551"/>
      <c r="I6" s="553"/>
      <c r="J6" s="550"/>
      <c r="K6" s="553"/>
      <c r="L6" s="552"/>
      <c r="M6" s="165"/>
      <c r="N6" s="72"/>
      <c r="O6" s="82"/>
      <c r="P6" s="189"/>
      <c r="Q6" s="543"/>
      <c r="R6" s="543"/>
      <c r="S6" s="189"/>
      <c r="T6" s="80"/>
      <c r="U6" s="88"/>
      <c r="V6" s="165"/>
      <c r="W6" s="473"/>
      <c r="X6" s="551"/>
      <c r="Y6" s="548" t="e">
        <f>VLOOKUP(AE6,'[1]男女出場校リスト'!$B$3:$H$20,5)&amp;" "&amp;"１"</f>
        <v>#N/A</v>
      </c>
      <c r="Z6" s="550"/>
      <c r="AA6" s="548"/>
      <c r="AB6" s="549"/>
      <c r="AC6" s="18"/>
      <c r="AD6" s="547"/>
      <c r="AG6" s="75"/>
      <c r="AJ6" s="76"/>
      <c r="AK6" s="77"/>
      <c r="AL6" s="78"/>
    </row>
    <row r="7" spans="5:38" ht="30" customHeight="1">
      <c r="E7" s="547">
        <v>2</v>
      </c>
      <c r="F7" s="67">
        <v>8</v>
      </c>
      <c r="G7" s="554" t="str">
        <f>VLOOKUP(F7,'団体学校リスト'!$L$3:$R$26,2)</f>
        <v>埼玉平成</v>
      </c>
      <c r="H7" s="551" t="s">
        <v>1</v>
      </c>
      <c r="I7" s="553" t="str">
        <f>VLOOKUP(F7,'団体学校リスト'!$L$3:$R$26,5)</f>
        <v>関　東</v>
      </c>
      <c r="J7" s="550" t="s">
        <v>2</v>
      </c>
      <c r="K7" s="553" t="str">
        <f>VLOOKUP(F7,'団体学校リスト'!$L$3:$R$26,7)</f>
        <v>埼　玉</v>
      </c>
      <c r="L7" s="552" t="s">
        <v>3</v>
      </c>
      <c r="M7" s="190"/>
      <c r="N7" s="72" t="s">
        <v>44</v>
      </c>
      <c r="O7" s="195"/>
      <c r="P7" s="189"/>
      <c r="Q7" s="189"/>
      <c r="R7" s="196"/>
      <c r="S7" s="189"/>
      <c r="T7" s="88"/>
      <c r="U7" s="82" t="s">
        <v>48</v>
      </c>
      <c r="V7" s="190"/>
      <c r="W7" s="473" t="str">
        <f>VLOOKUP(AC7,'団体学校リスト'!$L$3:$R$26,2)</f>
        <v>富山国際大付</v>
      </c>
      <c r="X7" s="551" t="s">
        <v>1</v>
      </c>
      <c r="Y7" s="548" t="str">
        <f>VLOOKUP(AC7,'団体学校リスト'!$L$3:$R$26,5)</f>
        <v>北信越</v>
      </c>
      <c r="Z7" s="550" t="s">
        <v>2</v>
      </c>
      <c r="AA7" s="548" t="str">
        <f>VLOOKUP(AC7,'団体学校リスト'!$L$3:$R$26,7)</f>
        <v>富　山</v>
      </c>
      <c r="AB7" s="549" t="s">
        <v>3</v>
      </c>
      <c r="AC7" s="18">
        <v>15</v>
      </c>
      <c r="AD7" s="547">
        <v>14</v>
      </c>
      <c r="AG7" s="75"/>
      <c r="AJ7" s="76"/>
      <c r="AK7" s="77"/>
      <c r="AL7" s="78"/>
    </row>
    <row r="8" spans="5:38" ht="30" customHeight="1">
      <c r="E8" s="547"/>
      <c r="F8" s="67"/>
      <c r="G8" s="554"/>
      <c r="H8" s="551"/>
      <c r="I8" s="553"/>
      <c r="J8" s="550"/>
      <c r="K8" s="553"/>
      <c r="L8" s="552"/>
      <c r="M8" s="538" t="s">
        <v>36</v>
      </c>
      <c r="N8" s="191"/>
      <c r="O8" s="82"/>
      <c r="P8" s="82"/>
      <c r="Q8" s="72"/>
      <c r="R8" s="82"/>
      <c r="S8" s="72"/>
      <c r="T8" s="82"/>
      <c r="U8" s="193"/>
      <c r="V8" s="535" t="s">
        <v>40</v>
      </c>
      <c r="W8" s="473"/>
      <c r="X8" s="551"/>
      <c r="Y8" s="548" t="e">
        <f>VLOOKUP(AE8,'[1]男女出場校リスト'!$B$3:$H$20,5)&amp;" "&amp;"１"</f>
        <v>#N/A</v>
      </c>
      <c r="Z8" s="550"/>
      <c r="AA8" s="548"/>
      <c r="AB8" s="549"/>
      <c r="AC8" s="18"/>
      <c r="AD8" s="547"/>
      <c r="AG8" s="75"/>
      <c r="AJ8" s="76"/>
      <c r="AK8" s="77"/>
      <c r="AL8" s="78"/>
    </row>
    <row r="9" spans="4:38" ht="30" customHeight="1">
      <c r="D9" s="226"/>
      <c r="E9" s="547">
        <v>3</v>
      </c>
      <c r="F9" s="67">
        <v>24</v>
      </c>
      <c r="G9" s="554" t="str">
        <f>VLOOKUP(F9,'団体学校リスト'!$L$3:$R$26,2)</f>
        <v>沖縄尚学</v>
      </c>
      <c r="H9" s="551" t="s">
        <v>1</v>
      </c>
      <c r="I9" s="553" t="str">
        <f>VLOOKUP(F9,'団体学校リスト'!$L$3:$R$26,5)</f>
        <v>九　州</v>
      </c>
      <c r="J9" s="550" t="s">
        <v>2</v>
      </c>
      <c r="K9" s="553" t="str">
        <f>VLOOKUP(F9,'団体学校リスト'!$L$3:$R$26,7)</f>
        <v>沖　縄</v>
      </c>
      <c r="L9" s="552" t="s">
        <v>3</v>
      </c>
      <c r="M9" s="537"/>
      <c r="N9" s="150"/>
      <c r="O9" s="72"/>
      <c r="P9" s="82"/>
      <c r="Q9" s="72"/>
      <c r="R9" s="82"/>
      <c r="S9" s="72"/>
      <c r="T9" s="82"/>
      <c r="U9" s="165"/>
      <c r="V9" s="536"/>
      <c r="W9" s="473" t="str">
        <f>VLOOKUP(AC9,'団体学校リスト'!$L$3:$R$26,2)</f>
        <v>大商学園</v>
      </c>
      <c r="X9" s="551" t="s">
        <v>1</v>
      </c>
      <c r="Y9" s="548" t="str">
        <f>VLOOKUP(AC9,'団体学校リスト'!$L$3:$R$26,5)</f>
        <v>近　畿</v>
      </c>
      <c r="Z9" s="550" t="s">
        <v>2</v>
      </c>
      <c r="AA9" s="548" t="str">
        <f>VLOOKUP(AC9,'団体学校リスト'!$L$3:$R$26,7)</f>
        <v>大　阪</v>
      </c>
      <c r="AB9" s="549" t="s">
        <v>3</v>
      </c>
      <c r="AC9" s="18">
        <v>18</v>
      </c>
      <c r="AD9" s="547">
        <v>15</v>
      </c>
      <c r="AE9" s="227"/>
      <c r="AG9" s="75"/>
      <c r="AJ9" s="76"/>
      <c r="AK9" s="77"/>
      <c r="AL9" s="78"/>
    </row>
    <row r="10" spans="4:38" ht="30" customHeight="1">
      <c r="D10" s="419"/>
      <c r="E10" s="547"/>
      <c r="F10" s="67"/>
      <c r="G10" s="554"/>
      <c r="H10" s="551"/>
      <c r="I10" s="553"/>
      <c r="J10" s="550"/>
      <c r="K10" s="553"/>
      <c r="L10" s="552"/>
      <c r="M10" s="165"/>
      <c r="N10" s="72"/>
      <c r="O10" s="456" t="s">
        <v>52</v>
      </c>
      <c r="P10" s="84"/>
      <c r="Q10" s="72"/>
      <c r="R10" s="82"/>
      <c r="S10" s="80"/>
      <c r="T10" s="455" t="s">
        <v>54</v>
      </c>
      <c r="U10" s="72"/>
      <c r="V10" s="165"/>
      <c r="W10" s="473"/>
      <c r="X10" s="551"/>
      <c r="Y10" s="548" t="e">
        <f>VLOOKUP(AE10,'[1]男女出場校リスト'!$B$3:$H$20,5)&amp;" "&amp;"１"</f>
        <v>#N/A</v>
      </c>
      <c r="Z10" s="550"/>
      <c r="AA10" s="548"/>
      <c r="AB10" s="549"/>
      <c r="AC10" s="18"/>
      <c r="AD10" s="547"/>
      <c r="AE10" s="228"/>
      <c r="AG10" s="75"/>
      <c r="AJ10" s="76"/>
      <c r="AK10" s="77"/>
      <c r="AL10" s="78"/>
    </row>
    <row r="11" spans="3:38" ht="30" customHeight="1">
      <c r="C11" s="424"/>
      <c r="D11" s="419"/>
      <c r="E11" s="547">
        <v>4</v>
      </c>
      <c r="F11" s="67">
        <v>19</v>
      </c>
      <c r="G11" s="554" t="str">
        <f>VLOOKUP(F11,'団体学校リスト'!$L$3:$R$26,2)</f>
        <v>奈良育英</v>
      </c>
      <c r="H11" s="551" t="s">
        <v>1</v>
      </c>
      <c r="I11" s="553" t="str">
        <f>VLOOKUP(F11,'団体学校リスト'!$L$3:$R$26,5)</f>
        <v>近　畿</v>
      </c>
      <c r="J11" s="550" t="s">
        <v>2</v>
      </c>
      <c r="K11" s="553" t="str">
        <f>VLOOKUP(F11,'団体学校リスト'!$L$3:$R$26,7)</f>
        <v>奈　良</v>
      </c>
      <c r="L11" s="552" t="s">
        <v>3</v>
      </c>
      <c r="M11" s="190"/>
      <c r="N11" s="72"/>
      <c r="O11" s="456"/>
      <c r="P11" s="82"/>
      <c r="Q11" s="82"/>
      <c r="R11" s="82"/>
      <c r="S11" s="88"/>
      <c r="T11" s="455"/>
      <c r="U11" s="72"/>
      <c r="V11" s="190"/>
      <c r="W11" s="473" t="str">
        <f>VLOOKUP(AC11,'団体学校リスト'!$L$3:$R$26,2)</f>
        <v>鳳凰</v>
      </c>
      <c r="X11" s="551" t="s">
        <v>1</v>
      </c>
      <c r="Y11" s="548" t="str">
        <f>VLOOKUP(AC11,'団体学校リスト'!$L$3:$R$26,5)</f>
        <v>九　州</v>
      </c>
      <c r="Z11" s="550" t="s">
        <v>2</v>
      </c>
      <c r="AA11" s="548" t="str">
        <f>VLOOKUP(AC11,'団体学校リスト'!$L$3:$R$26,7)</f>
        <v>鹿児島</v>
      </c>
      <c r="AB11" s="549" t="s">
        <v>3</v>
      </c>
      <c r="AC11" s="18">
        <v>23</v>
      </c>
      <c r="AD11" s="547">
        <v>16</v>
      </c>
      <c r="AE11" s="228"/>
      <c r="AF11" s="422"/>
      <c r="AG11" s="75"/>
      <c r="AJ11" s="76"/>
      <c r="AK11" s="77"/>
      <c r="AL11" s="78"/>
    </row>
    <row r="12" spans="3:38" ht="30" customHeight="1">
      <c r="C12" s="5"/>
      <c r="D12" s="420"/>
      <c r="E12" s="547"/>
      <c r="F12" s="67"/>
      <c r="G12" s="554"/>
      <c r="H12" s="551"/>
      <c r="I12" s="553"/>
      <c r="J12" s="550"/>
      <c r="K12" s="553"/>
      <c r="L12" s="552"/>
      <c r="M12" s="538" t="s">
        <v>37</v>
      </c>
      <c r="N12" s="84"/>
      <c r="O12" s="165"/>
      <c r="P12" s="82"/>
      <c r="Q12" s="82"/>
      <c r="R12" s="82"/>
      <c r="S12" s="82"/>
      <c r="T12" s="150"/>
      <c r="U12" s="80"/>
      <c r="V12" s="535" t="s">
        <v>41</v>
      </c>
      <c r="W12" s="473"/>
      <c r="X12" s="551"/>
      <c r="Y12" s="548" t="e">
        <f>VLOOKUP(AE12,'[1]男女出場校リスト'!$B$3:$H$20,5)&amp;" "&amp;"１"</f>
        <v>#N/A</v>
      </c>
      <c r="Z12" s="550"/>
      <c r="AA12" s="548"/>
      <c r="AB12" s="549"/>
      <c r="AC12" s="18"/>
      <c r="AD12" s="547"/>
      <c r="AE12" s="229"/>
      <c r="AF12" s="31"/>
      <c r="AG12" s="75"/>
      <c r="AJ12" s="76"/>
      <c r="AK12" s="77"/>
      <c r="AL12" s="78"/>
    </row>
    <row r="13" spans="3:38" ht="30" customHeight="1">
      <c r="C13" s="5"/>
      <c r="E13" s="547">
        <v>5</v>
      </c>
      <c r="F13" s="67">
        <v>2</v>
      </c>
      <c r="G13" s="554" t="str">
        <f>VLOOKUP(F13,'団体学校リスト'!$L$3:$R$26,2)</f>
        <v>函館白百合</v>
      </c>
      <c r="H13" s="551" t="s">
        <v>1</v>
      </c>
      <c r="I13" s="553" t="str">
        <f>VLOOKUP(F13,'団体学校リスト'!$L$3:$R$26,5)</f>
        <v>北海道</v>
      </c>
      <c r="J13" s="550" t="s">
        <v>2</v>
      </c>
      <c r="K13" s="553" t="str">
        <f>VLOOKUP(F13,'団体学校リスト'!$L$3:$R$26,7)</f>
        <v>北海道</v>
      </c>
      <c r="L13" s="552" t="s">
        <v>3</v>
      </c>
      <c r="M13" s="537"/>
      <c r="N13" s="82"/>
      <c r="O13" s="150"/>
      <c r="P13" s="82"/>
      <c r="Q13" s="82"/>
      <c r="R13" s="82"/>
      <c r="S13" s="82"/>
      <c r="T13" s="150"/>
      <c r="U13" s="88"/>
      <c r="V13" s="536"/>
      <c r="W13" s="473" t="str">
        <f>VLOOKUP(AC13,'団体学校リスト'!$L$3:$R$26,2)</f>
        <v>日大山形</v>
      </c>
      <c r="X13" s="551" t="s">
        <v>1</v>
      </c>
      <c r="Y13" s="548" t="str">
        <f>VLOOKUP(AC13,'団体学校リスト'!$L$3:$R$26,5)</f>
        <v>東　北</v>
      </c>
      <c r="Z13" s="550" t="s">
        <v>2</v>
      </c>
      <c r="AA13" s="548" t="str">
        <f>VLOOKUP(AC13,'団体学校リスト'!$L$3:$R$26,7)</f>
        <v>山　形</v>
      </c>
      <c r="AB13" s="549" t="s">
        <v>3</v>
      </c>
      <c r="AC13" s="18">
        <v>4</v>
      </c>
      <c r="AD13" s="547">
        <v>17</v>
      </c>
      <c r="AF13" s="31"/>
      <c r="AG13" s="75"/>
      <c r="AJ13" s="76"/>
      <c r="AK13" s="77"/>
      <c r="AL13" s="78"/>
    </row>
    <row r="14" spans="3:38" ht="30" customHeight="1">
      <c r="C14" s="5"/>
      <c r="E14" s="547"/>
      <c r="F14" s="67"/>
      <c r="G14" s="554"/>
      <c r="H14" s="551"/>
      <c r="I14" s="553"/>
      <c r="J14" s="550"/>
      <c r="K14" s="553"/>
      <c r="L14" s="552"/>
      <c r="M14" s="165"/>
      <c r="N14" s="72" t="s">
        <v>45</v>
      </c>
      <c r="O14" s="87"/>
      <c r="P14" s="72"/>
      <c r="Q14" s="82"/>
      <c r="R14" s="82"/>
      <c r="S14" s="82"/>
      <c r="T14" s="87"/>
      <c r="U14" s="82" t="s">
        <v>49</v>
      </c>
      <c r="V14" s="165"/>
      <c r="W14" s="473"/>
      <c r="X14" s="551"/>
      <c r="Y14" s="548" t="e">
        <f>VLOOKUP(AE14,'[1]男女出場校リスト'!$B$3:$H$20,5)&amp;" "&amp;"１"</f>
        <v>#N/A</v>
      </c>
      <c r="Z14" s="550"/>
      <c r="AA14" s="548"/>
      <c r="AB14" s="549"/>
      <c r="AC14" s="18"/>
      <c r="AD14" s="547"/>
      <c r="AF14" s="31"/>
      <c r="AG14" s="75"/>
      <c r="AJ14" s="76"/>
      <c r="AK14" s="77"/>
      <c r="AL14" s="78"/>
    </row>
    <row r="15" spans="3:38" ht="30" customHeight="1">
      <c r="C15" s="5"/>
      <c r="E15" s="547">
        <v>6</v>
      </c>
      <c r="F15" s="67">
        <v>5</v>
      </c>
      <c r="G15" s="554" t="str">
        <f>VLOOKUP(F15,'団体学校リスト'!$L$3:$R$26,2)</f>
        <v>東京学館船橋</v>
      </c>
      <c r="H15" s="551" t="s">
        <v>1</v>
      </c>
      <c r="I15" s="553" t="str">
        <f>VLOOKUP(F15,'団体学校リスト'!$L$3:$R$26,5)</f>
        <v>関　東</v>
      </c>
      <c r="J15" s="550" t="s">
        <v>2</v>
      </c>
      <c r="K15" s="553" t="str">
        <f>VLOOKUP(F15,'団体学校リスト'!$L$3:$R$26,7)</f>
        <v>千　葉</v>
      </c>
      <c r="L15" s="552" t="s">
        <v>3</v>
      </c>
      <c r="M15" s="190"/>
      <c r="N15" s="83"/>
      <c r="O15" s="82"/>
      <c r="P15" s="72"/>
      <c r="Q15" s="82"/>
      <c r="R15" s="82"/>
      <c r="S15" s="82"/>
      <c r="T15" s="72"/>
      <c r="U15" s="84"/>
      <c r="V15" s="190"/>
      <c r="W15" s="473" t="str">
        <f>VLOOKUP(AC15,'団体学校リスト'!$L$3:$R$26,2)</f>
        <v>岡山学芸館</v>
      </c>
      <c r="X15" s="551" t="s">
        <v>1</v>
      </c>
      <c r="Y15" s="548" t="str">
        <f>VLOOKUP(AC15,'団体学校リスト'!$L$3:$R$26,5)</f>
        <v>中　国</v>
      </c>
      <c r="Z15" s="550" t="s">
        <v>2</v>
      </c>
      <c r="AA15" s="548" t="str">
        <f>VLOOKUP(AC15,'団体学校リスト'!$L$3:$R$26,7)</f>
        <v>岡　山</v>
      </c>
      <c r="AB15" s="549" t="s">
        <v>3</v>
      </c>
      <c r="AC15" s="18">
        <v>20</v>
      </c>
      <c r="AD15" s="547">
        <v>18</v>
      </c>
      <c r="AF15" s="31"/>
      <c r="AG15" s="75"/>
      <c r="AJ15" s="76"/>
      <c r="AK15" s="77"/>
      <c r="AL15" s="78"/>
    </row>
    <row r="16" spans="3:38" ht="30" customHeight="1">
      <c r="C16" s="5"/>
      <c r="E16" s="547"/>
      <c r="F16" s="67"/>
      <c r="G16" s="554"/>
      <c r="H16" s="551"/>
      <c r="I16" s="553"/>
      <c r="J16" s="550"/>
      <c r="K16" s="553"/>
      <c r="L16" s="552"/>
      <c r="M16" s="72"/>
      <c r="N16" s="165"/>
      <c r="O16" s="72"/>
      <c r="P16" s="456" t="s">
        <v>62</v>
      </c>
      <c r="Q16" s="84"/>
      <c r="R16" s="87"/>
      <c r="S16" s="455" t="s">
        <v>63</v>
      </c>
      <c r="T16" s="72"/>
      <c r="U16" s="165"/>
      <c r="V16" s="72"/>
      <c r="W16" s="473"/>
      <c r="X16" s="551"/>
      <c r="Y16" s="548" t="e">
        <f>VLOOKUP(AE16,'[1]男女出場校リスト'!$B$3:$H$20,5)&amp;" "&amp;"１"</f>
        <v>#N/A</v>
      </c>
      <c r="Z16" s="550"/>
      <c r="AA16" s="548"/>
      <c r="AB16" s="549"/>
      <c r="AC16" s="18"/>
      <c r="AD16" s="547"/>
      <c r="AF16" s="31"/>
      <c r="AG16" s="75"/>
      <c r="AJ16" s="76"/>
      <c r="AK16" s="77"/>
      <c r="AL16" s="78"/>
    </row>
    <row r="17" spans="3:38" ht="30" customHeight="1">
      <c r="C17" s="5"/>
      <c r="E17" s="547">
        <v>7</v>
      </c>
      <c r="F17" s="67">
        <v>17</v>
      </c>
      <c r="G17" s="554" t="str">
        <f>VLOOKUP(F17,'団体学校リスト'!$L$3:$R$26,2)</f>
        <v>相生学院</v>
      </c>
      <c r="H17" s="551" t="s">
        <v>1</v>
      </c>
      <c r="I17" s="553" t="str">
        <f>VLOOKUP(F17,'団体学校リスト'!$L$3:$R$26,5)</f>
        <v>近　畿</v>
      </c>
      <c r="J17" s="550" t="s">
        <v>2</v>
      </c>
      <c r="K17" s="553" t="str">
        <f>VLOOKUP(F17,'団体学校リスト'!$L$3:$R$26,7)</f>
        <v>兵　庫</v>
      </c>
      <c r="L17" s="552" t="s">
        <v>3</v>
      </c>
      <c r="M17" s="83"/>
      <c r="N17" s="190"/>
      <c r="O17" s="72"/>
      <c r="P17" s="456"/>
      <c r="Q17" s="82"/>
      <c r="R17" s="72"/>
      <c r="S17" s="455"/>
      <c r="T17" s="72"/>
      <c r="U17" s="190"/>
      <c r="V17" s="83"/>
      <c r="W17" s="473" t="str">
        <f>VLOOKUP(AC17,'団体学校リスト'!$L$3:$R$26,2)</f>
        <v>仁愛女子</v>
      </c>
      <c r="X17" s="551" t="s">
        <v>1</v>
      </c>
      <c r="Y17" s="548" t="str">
        <f>VLOOKUP(AC17,'団体学校リスト'!$L$3:$R$26,5)</f>
        <v>北信越</v>
      </c>
      <c r="Z17" s="550" t="s">
        <v>2</v>
      </c>
      <c r="AA17" s="548" t="str">
        <f>VLOOKUP(AC17,'団体学校リスト'!$L$3:$R$26,7)</f>
        <v>福　井</v>
      </c>
      <c r="AB17" s="549" t="s">
        <v>3</v>
      </c>
      <c r="AC17" s="18">
        <v>13</v>
      </c>
      <c r="AD17" s="547">
        <v>19</v>
      </c>
      <c r="AF17" s="31"/>
      <c r="AG17" s="75"/>
      <c r="AJ17" s="76"/>
      <c r="AK17" s="77"/>
      <c r="AL17" s="78"/>
    </row>
    <row r="18" spans="3:38" ht="30" customHeight="1">
      <c r="C18" s="5"/>
      <c r="E18" s="547"/>
      <c r="F18" s="67"/>
      <c r="G18" s="554"/>
      <c r="H18" s="551"/>
      <c r="I18" s="553"/>
      <c r="J18" s="550"/>
      <c r="K18" s="553"/>
      <c r="L18" s="552"/>
      <c r="M18" s="72"/>
      <c r="N18" s="165"/>
      <c r="O18" s="82"/>
      <c r="P18" s="72"/>
      <c r="Q18" s="82"/>
      <c r="R18" s="72"/>
      <c r="S18" s="82"/>
      <c r="T18" s="80"/>
      <c r="U18" s="194"/>
      <c r="V18" s="72"/>
      <c r="W18" s="473"/>
      <c r="X18" s="551"/>
      <c r="Y18" s="548" t="e">
        <f>VLOOKUP(AE18,'[1]男女出場校リスト'!$B$3:$H$20,5)&amp;" "&amp;"１"</f>
        <v>#N/A</v>
      </c>
      <c r="Z18" s="550"/>
      <c r="AA18" s="548"/>
      <c r="AB18" s="549"/>
      <c r="AC18" s="18"/>
      <c r="AD18" s="547"/>
      <c r="AF18" s="31"/>
      <c r="AG18" s="75"/>
      <c r="AJ18" s="76"/>
      <c r="AK18" s="77"/>
      <c r="AL18" s="78"/>
    </row>
    <row r="19" spans="3:38" ht="30" customHeight="1">
      <c r="C19" s="5"/>
      <c r="E19" s="547">
        <v>8</v>
      </c>
      <c r="F19" s="67">
        <v>1</v>
      </c>
      <c r="G19" s="554" t="str">
        <f>VLOOKUP(F19,'団体学校リスト'!$L$3:$R$26,2)</f>
        <v>立命館慶祥</v>
      </c>
      <c r="H19" s="551" t="s">
        <v>1</v>
      </c>
      <c r="I19" s="553" t="str">
        <f>VLOOKUP(F19,'団体学校リスト'!$L$3:$R$26,5)</f>
        <v>北海道</v>
      </c>
      <c r="J19" s="550" t="s">
        <v>2</v>
      </c>
      <c r="K19" s="553" t="str">
        <f>VLOOKUP(F19,'団体学校リスト'!$L$3:$R$26,7)</f>
        <v>北海道</v>
      </c>
      <c r="L19" s="552" t="s">
        <v>3</v>
      </c>
      <c r="M19" s="83"/>
      <c r="N19" s="72" t="s">
        <v>46</v>
      </c>
      <c r="O19" s="195"/>
      <c r="P19" s="72"/>
      <c r="Q19" s="82"/>
      <c r="R19" s="72"/>
      <c r="S19" s="82"/>
      <c r="T19" s="88"/>
      <c r="U19" s="82" t="s">
        <v>50</v>
      </c>
      <c r="V19" s="83"/>
      <c r="W19" s="473" t="str">
        <f>VLOOKUP(AC19,'団体学校リスト'!$L$3:$R$26,2)</f>
        <v>白鵬女子</v>
      </c>
      <c r="X19" s="551" t="s">
        <v>1</v>
      </c>
      <c r="Y19" s="548" t="str">
        <f>VLOOKUP(AC19,'団体学校リスト'!$L$3:$R$26,5)</f>
        <v>関　東</v>
      </c>
      <c r="Z19" s="550" t="s">
        <v>2</v>
      </c>
      <c r="AA19" s="548" t="str">
        <f>VLOOKUP(AC19,'団体学校リスト'!$L$3:$R$26,7)</f>
        <v>神奈川</v>
      </c>
      <c r="AB19" s="549" t="s">
        <v>3</v>
      </c>
      <c r="AC19" s="18">
        <v>6</v>
      </c>
      <c r="AD19" s="547">
        <v>20</v>
      </c>
      <c r="AF19" s="31"/>
      <c r="AG19" s="75"/>
      <c r="AJ19" s="76"/>
      <c r="AK19" s="77"/>
      <c r="AL19" s="78"/>
    </row>
    <row r="20" spans="3:38" ht="30" customHeight="1">
      <c r="C20" s="5"/>
      <c r="E20" s="547"/>
      <c r="F20" s="67"/>
      <c r="G20" s="554"/>
      <c r="H20" s="551"/>
      <c r="I20" s="553"/>
      <c r="J20" s="550"/>
      <c r="K20" s="553"/>
      <c r="L20" s="552"/>
      <c r="M20" s="538" t="s">
        <v>38</v>
      </c>
      <c r="N20" s="191"/>
      <c r="O20" s="82"/>
      <c r="P20" s="82"/>
      <c r="Q20" s="82"/>
      <c r="R20" s="72"/>
      <c r="S20" s="82"/>
      <c r="T20" s="82"/>
      <c r="U20" s="193"/>
      <c r="V20" s="535" t="s">
        <v>42</v>
      </c>
      <c r="W20" s="473"/>
      <c r="X20" s="551"/>
      <c r="Y20" s="548" t="e">
        <f>VLOOKUP(AE20,'[1]男女出場校リスト'!$B$3:$H$20,5)&amp;" "&amp;"１"</f>
        <v>#N/A</v>
      </c>
      <c r="Z20" s="550"/>
      <c r="AA20" s="548"/>
      <c r="AB20" s="549"/>
      <c r="AC20" s="18"/>
      <c r="AD20" s="547"/>
      <c r="AF20" s="31"/>
      <c r="AG20" s="75"/>
      <c r="AJ20" s="76"/>
      <c r="AK20" s="77"/>
      <c r="AL20" s="78"/>
    </row>
    <row r="21" spans="3:38" ht="30" customHeight="1">
      <c r="C21" s="5"/>
      <c r="D21" s="226"/>
      <c r="E21" s="547">
        <v>9</v>
      </c>
      <c r="F21" s="67">
        <v>7</v>
      </c>
      <c r="G21" s="554" t="str">
        <f>VLOOKUP(F21,'団体学校リスト'!$L$3:$R$26,2)</f>
        <v>浦和学院</v>
      </c>
      <c r="H21" s="551" t="s">
        <v>1</v>
      </c>
      <c r="I21" s="553" t="str">
        <f>VLOOKUP(F21,'団体学校リスト'!$L$3:$R$26,5)</f>
        <v>関　東</v>
      </c>
      <c r="J21" s="550" t="s">
        <v>2</v>
      </c>
      <c r="K21" s="553" t="str">
        <f>VLOOKUP(F21,'団体学校リスト'!$L$3:$R$26,7)</f>
        <v>埼　玉</v>
      </c>
      <c r="L21" s="552" t="s">
        <v>3</v>
      </c>
      <c r="M21" s="537"/>
      <c r="N21" s="150"/>
      <c r="O21" s="72"/>
      <c r="P21" s="82"/>
      <c r="Q21" s="82"/>
      <c r="R21" s="72"/>
      <c r="S21" s="82"/>
      <c r="T21" s="82"/>
      <c r="U21" s="165"/>
      <c r="V21" s="536"/>
      <c r="W21" s="473" t="str">
        <f>VLOOKUP(AC21,'団体学校リスト'!$L$3:$R$26,2)</f>
        <v>済美</v>
      </c>
      <c r="X21" s="551" t="s">
        <v>1</v>
      </c>
      <c r="Y21" s="548" t="str">
        <f>VLOOKUP(AC21,'団体学校リスト'!$L$3:$R$26,5)</f>
        <v>四　国</v>
      </c>
      <c r="Z21" s="550" t="s">
        <v>2</v>
      </c>
      <c r="AA21" s="548" t="str">
        <f>VLOOKUP(AC21,'団体学校リスト'!$L$3:$R$26,7)</f>
        <v>愛　媛</v>
      </c>
      <c r="AB21" s="549" t="s">
        <v>3</v>
      </c>
      <c r="AC21" s="18">
        <v>22</v>
      </c>
      <c r="AD21" s="547">
        <v>21</v>
      </c>
      <c r="AE21" s="227"/>
      <c r="AF21" s="31"/>
      <c r="AG21" s="75"/>
      <c r="AJ21" s="76"/>
      <c r="AK21" s="77"/>
      <c r="AL21" s="78"/>
    </row>
    <row r="22" spans="3:38" ht="30" customHeight="1">
      <c r="C22" s="425"/>
      <c r="D22" s="419"/>
      <c r="E22" s="547"/>
      <c r="F22" s="67"/>
      <c r="G22" s="554"/>
      <c r="H22" s="551"/>
      <c r="I22" s="553"/>
      <c r="J22" s="550"/>
      <c r="K22" s="553"/>
      <c r="L22" s="552"/>
      <c r="M22" s="72"/>
      <c r="N22" s="165"/>
      <c r="O22" s="456" t="s">
        <v>53</v>
      </c>
      <c r="P22" s="84"/>
      <c r="Q22" s="82"/>
      <c r="R22" s="72"/>
      <c r="S22" s="87"/>
      <c r="T22" s="455" t="s">
        <v>55</v>
      </c>
      <c r="U22" s="165"/>
      <c r="V22" s="72"/>
      <c r="W22" s="473"/>
      <c r="X22" s="551"/>
      <c r="Y22" s="548" t="e">
        <f>VLOOKUP(AE22,'[1]男女出場校リスト'!$B$3:$H$20,5)&amp;" "&amp;"１"</f>
        <v>#N/A</v>
      </c>
      <c r="Z22" s="550"/>
      <c r="AA22" s="548"/>
      <c r="AB22" s="549"/>
      <c r="AC22" s="18"/>
      <c r="AD22" s="547"/>
      <c r="AE22" s="228"/>
      <c r="AF22" s="423"/>
      <c r="AG22" s="75"/>
      <c r="AJ22" s="76"/>
      <c r="AK22" s="77"/>
      <c r="AL22" s="78"/>
    </row>
    <row r="23" spans="4:38" ht="30" customHeight="1">
      <c r="D23" s="419"/>
      <c r="E23" s="547">
        <v>10</v>
      </c>
      <c r="F23" s="67">
        <v>14</v>
      </c>
      <c r="G23" s="554" t="str">
        <f>VLOOKUP(F23,'団体学校リスト'!$L$3:$R$26,2)</f>
        <v>松商学園</v>
      </c>
      <c r="H23" s="551" t="s">
        <v>1</v>
      </c>
      <c r="I23" s="553" t="str">
        <f>VLOOKUP(F23,'団体学校リスト'!$L$3:$R$26,5)</f>
        <v>北信越</v>
      </c>
      <c r="J23" s="550" t="s">
        <v>2</v>
      </c>
      <c r="K23" s="553" t="str">
        <f>VLOOKUP(F23,'団体学校リスト'!$L$3:$R$26,7)</f>
        <v>長　野</v>
      </c>
      <c r="L23" s="552" t="s">
        <v>3</v>
      </c>
      <c r="M23" s="83"/>
      <c r="N23" s="165"/>
      <c r="O23" s="456"/>
      <c r="P23" s="82"/>
      <c r="Q23" s="72"/>
      <c r="R23" s="72"/>
      <c r="S23" s="72"/>
      <c r="T23" s="455"/>
      <c r="U23" s="165"/>
      <c r="V23" s="83"/>
      <c r="W23" s="473" t="str">
        <f>VLOOKUP(AC23,'団体学校リスト'!$L$3:$R$26,2)</f>
        <v>東京</v>
      </c>
      <c r="X23" s="551" t="s">
        <v>1</v>
      </c>
      <c r="Y23" s="548" t="str">
        <f>VLOOKUP(AC23,'団体学校リスト'!$L$3:$R$26,5)</f>
        <v>東　京</v>
      </c>
      <c r="Z23" s="550" t="s">
        <v>2</v>
      </c>
      <c r="AA23" s="548" t="str">
        <f>VLOOKUP(AC23,'団体学校リスト'!$L$3:$R$26,7)</f>
        <v>東　京</v>
      </c>
      <c r="AB23" s="549" t="s">
        <v>3</v>
      </c>
      <c r="AC23" s="18">
        <v>9</v>
      </c>
      <c r="AD23" s="547">
        <v>22</v>
      </c>
      <c r="AE23" s="228"/>
      <c r="AG23" s="75"/>
      <c r="AJ23" s="76"/>
      <c r="AK23" s="77"/>
      <c r="AL23" s="78"/>
    </row>
    <row r="24" spans="4:38" ht="30" customHeight="1">
      <c r="D24" s="420"/>
      <c r="E24" s="547"/>
      <c r="F24" s="67"/>
      <c r="G24" s="554"/>
      <c r="H24" s="551"/>
      <c r="I24" s="553"/>
      <c r="J24" s="550"/>
      <c r="K24" s="553"/>
      <c r="L24" s="552"/>
      <c r="M24" s="538" t="s">
        <v>39</v>
      </c>
      <c r="N24" s="191"/>
      <c r="O24" s="72"/>
      <c r="P24" s="82"/>
      <c r="Q24" s="72"/>
      <c r="R24" s="72"/>
      <c r="S24" s="72"/>
      <c r="T24" s="82"/>
      <c r="U24" s="192"/>
      <c r="V24" s="535" t="s">
        <v>43</v>
      </c>
      <c r="W24" s="473"/>
      <c r="X24" s="551"/>
      <c r="Y24" s="548" t="e">
        <f>VLOOKUP(AE24,'[1]男女出場校リスト'!$B$3:$H$20,5)&amp;" "&amp;"１"</f>
        <v>#N/A</v>
      </c>
      <c r="Z24" s="550"/>
      <c r="AA24" s="548"/>
      <c r="AB24" s="549"/>
      <c r="AC24" s="18"/>
      <c r="AD24" s="547"/>
      <c r="AE24" s="229"/>
      <c r="AG24" s="75"/>
      <c r="AJ24" s="76"/>
      <c r="AK24" s="77"/>
      <c r="AL24" s="78"/>
    </row>
    <row r="25" spans="5:38" ht="30" customHeight="1">
      <c r="E25" s="547">
        <v>11</v>
      </c>
      <c r="F25" s="67">
        <v>10</v>
      </c>
      <c r="G25" s="554" t="str">
        <f>VLOOKUP(F25,'団体学校リスト'!$L$3:$R$26,2)</f>
        <v>成蹊</v>
      </c>
      <c r="H25" s="551" t="s">
        <v>1</v>
      </c>
      <c r="I25" s="553" t="str">
        <f>VLOOKUP(F25,'団体学校リスト'!$L$3:$R$26,5)</f>
        <v>東　京</v>
      </c>
      <c r="J25" s="550" t="s">
        <v>2</v>
      </c>
      <c r="K25" s="553" t="str">
        <f>VLOOKUP(F25,'団体学校リスト'!$L$3:$R$26,7)</f>
        <v>東　京</v>
      </c>
      <c r="L25" s="552" t="s">
        <v>3</v>
      </c>
      <c r="M25" s="537"/>
      <c r="N25" s="150"/>
      <c r="O25" s="82"/>
      <c r="P25" s="82"/>
      <c r="Q25" s="72"/>
      <c r="R25" s="72"/>
      <c r="S25" s="72"/>
      <c r="T25" s="82"/>
      <c r="U25" s="194"/>
      <c r="V25" s="536"/>
      <c r="W25" s="473" t="str">
        <f>VLOOKUP(AC25,'団体学校リスト'!$L$3:$R$26,2)</f>
        <v>聖霊女短大付</v>
      </c>
      <c r="X25" s="551" t="s">
        <v>1</v>
      </c>
      <c r="Y25" s="548" t="str">
        <f>VLOOKUP(AC25,'団体学校リスト'!$L$3:$R$26,5)</f>
        <v>東　北</v>
      </c>
      <c r="Z25" s="550" t="s">
        <v>2</v>
      </c>
      <c r="AA25" s="548" t="str">
        <f>VLOOKUP(AC25,'団体学校リスト'!$L$3:$R$26,7)</f>
        <v>秋　田</v>
      </c>
      <c r="AB25" s="549" t="s">
        <v>3</v>
      </c>
      <c r="AC25" s="18">
        <v>3</v>
      </c>
      <c r="AD25" s="547">
        <v>23</v>
      </c>
      <c r="AG25" s="75"/>
      <c r="AJ25" s="76"/>
      <c r="AK25" s="77"/>
      <c r="AL25" s="78"/>
    </row>
    <row r="26" spans="5:38" ht="30" customHeight="1">
      <c r="E26" s="547"/>
      <c r="F26" s="67"/>
      <c r="G26" s="554"/>
      <c r="H26" s="551"/>
      <c r="I26" s="553"/>
      <c r="J26" s="550"/>
      <c r="K26" s="553"/>
      <c r="L26" s="552"/>
      <c r="M26" s="165"/>
      <c r="N26" s="72" t="s">
        <v>47</v>
      </c>
      <c r="O26" s="87"/>
      <c r="P26" s="72"/>
      <c r="Q26" s="72"/>
      <c r="R26" s="72"/>
      <c r="S26" s="72"/>
      <c r="T26" s="87"/>
      <c r="U26" s="82" t="s">
        <v>51</v>
      </c>
      <c r="V26" s="165"/>
      <c r="W26" s="473"/>
      <c r="X26" s="551"/>
      <c r="Y26" s="548" t="e">
        <f>VLOOKUP(AE26,'[1]男女出場校リスト'!$B$3:$H$20,5)&amp;" "&amp;"１"</f>
        <v>#N/A</v>
      </c>
      <c r="Z26" s="550"/>
      <c r="AA26" s="548"/>
      <c r="AB26" s="549"/>
      <c r="AC26" s="18"/>
      <c r="AD26" s="547"/>
      <c r="AG26" s="75"/>
      <c r="AJ26" s="76"/>
      <c r="AK26" s="77"/>
      <c r="AL26" s="78"/>
    </row>
    <row r="27" spans="5:38" ht="30" customHeight="1">
      <c r="E27" s="547">
        <v>12</v>
      </c>
      <c r="F27" s="67">
        <v>21</v>
      </c>
      <c r="G27" s="554" t="str">
        <f>VLOOKUP(F27,'団体学校リスト'!$L$3:$R$26,2)</f>
        <v>野田学園</v>
      </c>
      <c r="H27" s="551" t="s">
        <v>1</v>
      </c>
      <c r="I27" s="553" t="str">
        <f>VLOOKUP(F27,'団体学校リスト'!$L$3:$R$26,5)</f>
        <v>中　国</v>
      </c>
      <c r="J27" s="550" t="s">
        <v>2</v>
      </c>
      <c r="K27" s="553" t="str">
        <f>VLOOKUP(F27,'団体学校リスト'!$L$3:$R$26,7)</f>
        <v>山　口</v>
      </c>
      <c r="L27" s="552" t="s">
        <v>3</v>
      </c>
      <c r="M27" s="190"/>
      <c r="N27" s="83"/>
      <c r="O27" s="82"/>
      <c r="P27" s="72"/>
      <c r="Q27" s="72"/>
      <c r="R27" s="72"/>
      <c r="S27" s="72"/>
      <c r="T27" s="72"/>
      <c r="U27" s="84"/>
      <c r="V27" s="190"/>
      <c r="W27" s="473" t="str">
        <f>VLOOKUP(AC27,'団体学校リスト'!$L$3:$R$26,2)</f>
        <v>京都外大西</v>
      </c>
      <c r="X27" s="551" t="s">
        <v>1</v>
      </c>
      <c r="Y27" s="548" t="str">
        <f>VLOOKUP(AC27,'団体学校リスト'!$L$3:$R$26,5)</f>
        <v>近　畿</v>
      </c>
      <c r="Z27" s="550" t="s">
        <v>2</v>
      </c>
      <c r="AA27" s="548" t="str">
        <f>VLOOKUP(AC27,'団体学校リスト'!$L$3:$R$26,7)</f>
        <v>京　都</v>
      </c>
      <c r="AB27" s="549" t="s">
        <v>3</v>
      </c>
      <c r="AC27" s="18">
        <v>16</v>
      </c>
      <c r="AD27" s="547">
        <v>24</v>
      </c>
      <c r="AG27" s="75"/>
      <c r="AJ27" s="76"/>
      <c r="AK27" s="77"/>
      <c r="AL27" s="78"/>
    </row>
    <row r="28" spans="5:38" ht="30" customHeight="1">
      <c r="E28" s="547"/>
      <c r="F28" s="67"/>
      <c r="G28" s="554"/>
      <c r="H28" s="551"/>
      <c r="I28" s="553"/>
      <c r="J28" s="550"/>
      <c r="K28" s="553"/>
      <c r="L28" s="552"/>
      <c r="M28" s="73"/>
      <c r="N28" s="72"/>
      <c r="O28" s="72"/>
      <c r="P28" s="72"/>
      <c r="Q28" s="72"/>
      <c r="R28" s="72"/>
      <c r="S28" s="72"/>
      <c r="T28" s="72"/>
      <c r="U28" s="73"/>
      <c r="V28" s="73"/>
      <c r="W28" s="473"/>
      <c r="X28" s="551"/>
      <c r="Y28" s="548" t="e">
        <f>VLOOKUP(AE28,'[1]男女出場校リスト'!$B$3:$H$20,5)&amp;" "&amp;"１"</f>
        <v>#N/A</v>
      </c>
      <c r="Z28" s="550"/>
      <c r="AA28" s="548"/>
      <c r="AB28" s="549"/>
      <c r="AC28" s="18"/>
      <c r="AD28" s="547"/>
      <c r="AG28" s="75"/>
      <c r="AJ28" s="76"/>
      <c r="AK28" s="77"/>
      <c r="AL28" s="78"/>
    </row>
    <row r="29" spans="5:38" ht="6" customHeight="1">
      <c r="E29" s="66"/>
      <c r="F29" s="67"/>
      <c r="G29" s="89"/>
      <c r="H29" s="68"/>
      <c r="I29" s="90"/>
      <c r="J29" s="70"/>
      <c r="K29" s="90"/>
      <c r="L29" s="69"/>
      <c r="M29" s="73"/>
      <c r="N29" s="72"/>
      <c r="O29" s="72"/>
      <c r="P29" s="72"/>
      <c r="Q29" s="72"/>
      <c r="R29" s="72"/>
      <c r="S29" s="72"/>
      <c r="T29" s="72"/>
      <c r="U29" s="73"/>
      <c r="V29" s="73"/>
      <c r="W29" s="74"/>
      <c r="X29" s="91"/>
      <c r="Y29" s="92"/>
      <c r="Z29" s="70"/>
      <c r="AA29" s="92"/>
      <c r="AB29" s="18"/>
      <c r="AC29" s="93"/>
      <c r="AD29" s="66"/>
      <c r="AG29" s="75"/>
      <c r="AJ29" s="76"/>
      <c r="AK29" s="77"/>
      <c r="AL29" s="78"/>
    </row>
    <row r="30" spans="5:38" ht="30" customHeight="1">
      <c r="E30" s="555" t="s">
        <v>29</v>
      </c>
      <c r="F30" s="555"/>
      <c r="G30" s="555"/>
      <c r="H30" s="51"/>
      <c r="I30" s="95"/>
      <c r="J30" s="95"/>
      <c r="K30" s="67"/>
      <c r="L30" s="69"/>
      <c r="M30" s="73"/>
      <c r="N30" s="72"/>
      <c r="O30" s="72"/>
      <c r="P30" s="72"/>
      <c r="Q30" s="72"/>
      <c r="R30" s="72"/>
      <c r="S30" s="72"/>
      <c r="T30" s="72"/>
      <c r="U30" s="96" t="s">
        <v>4</v>
      </c>
      <c r="V30" s="73"/>
      <c r="W30" s="97"/>
      <c r="X30" s="68"/>
      <c r="Y30" s="69"/>
      <c r="Z30" s="70"/>
      <c r="AA30" s="98"/>
      <c r="AB30" s="98"/>
      <c r="AC30" s="98"/>
      <c r="AD30" s="67"/>
      <c r="AG30" s="75"/>
      <c r="AJ30" s="76"/>
      <c r="AK30" s="77"/>
      <c r="AL30" s="78"/>
    </row>
    <row r="31" spans="5:38" ht="9" customHeight="1">
      <c r="E31" s="51"/>
      <c r="F31" s="51"/>
      <c r="G31" s="51"/>
      <c r="H31" s="51"/>
      <c r="I31" s="95"/>
      <c r="J31" s="95"/>
      <c r="K31" s="67"/>
      <c r="L31" s="69"/>
      <c r="M31" s="73"/>
      <c r="N31" s="73"/>
      <c r="O31" s="73"/>
      <c r="P31" s="73"/>
      <c r="Q31" s="73"/>
      <c r="R31" s="73"/>
      <c r="S31" s="73"/>
      <c r="T31" s="73"/>
      <c r="U31" s="99"/>
      <c r="V31" s="99"/>
      <c r="W31" s="100"/>
      <c r="X31" s="68"/>
      <c r="Y31" s="69"/>
      <c r="Z31" s="70"/>
      <c r="AA31" s="98"/>
      <c r="AB31" s="98"/>
      <c r="AC31" s="98"/>
      <c r="AD31" s="67"/>
      <c r="AG31" s="75"/>
      <c r="AJ31" s="76"/>
      <c r="AK31" s="77"/>
      <c r="AL31" s="78"/>
    </row>
    <row r="32" spans="5:38" ht="27" customHeight="1">
      <c r="E32" s="430" t="s">
        <v>5</v>
      </c>
      <c r="F32" s="431">
        <v>11</v>
      </c>
      <c r="G32" s="432" t="str">
        <f>VLOOKUP(F32,'団体学校リスト'!$L$3:$R$26,2)</f>
        <v>椙山女学園</v>
      </c>
      <c r="H32" s="365" t="s">
        <v>1</v>
      </c>
      <c r="I32" s="444" t="str">
        <f>VLOOKUP(F32,'団体学校リスト'!$L$3:$R$26,5)</f>
        <v>東　海</v>
      </c>
      <c r="J32" s="444" t="s">
        <v>2</v>
      </c>
      <c r="K32" s="444" t="str">
        <f>VLOOKUP(F32,'団体学校リスト'!$L$3:$R$26,7)</f>
        <v>愛　知</v>
      </c>
      <c r="L32" s="433" t="s">
        <v>3</v>
      </c>
      <c r="M32" s="442"/>
      <c r="N32" s="73"/>
      <c r="O32" s="73"/>
      <c r="P32" s="73"/>
      <c r="Q32" s="73"/>
      <c r="R32" s="73"/>
      <c r="S32" s="73"/>
      <c r="T32" s="73"/>
      <c r="U32" s="99"/>
      <c r="V32" s="435" t="s">
        <v>6</v>
      </c>
      <c r="W32" s="436" t="str">
        <f>VLOOKUP(AC32,'団体学校リスト'!$L$3:$R$26,2)</f>
        <v>東京学館船橋</v>
      </c>
      <c r="X32" s="365" t="s">
        <v>1</v>
      </c>
      <c r="Y32" s="446" t="str">
        <f>VLOOKUP(AC32,'団体学校リスト'!$L$3:$R$26,5)</f>
        <v>関　東</v>
      </c>
      <c r="Z32" s="444" t="s">
        <v>2</v>
      </c>
      <c r="AA32" s="446" t="str">
        <f>VLOOKUP(AC32,'団体学校リスト'!$L$3:$R$26,7)</f>
        <v>千　葉</v>
      </c>
      <c r="AB32" s="437" t="s">
        <v>3</v>
      </c>
      <c r="AC32" s="437">
        <v>5</v>
      </c>
      <c r="AD32" s="441"/>
      <c r="AG32" s="75"/>
      <c r="AJ32" s="76"/>
      <c r="AK32" s="77"/>
      <c r="AL32" s="78"/>
    </row>
    <row r="33" spans="5:38" ht="9" customHeight="1">
      <c r="E33" s="430"/>
      <c r="F33" s="431"/>
      <c r="G33" s="432"/>
      <c r="H33" s="434"/>
      <c r="I33" s="444"/>
      <c r="J33" s="445"/>
      <c r="K33" s="444"/>
      <c r="L33" s="428"/>
      <c r="M33" s="442"/>
      <c r="N33" s="73"/>
      <c r="O33" s="73"/>
      <c r="P33" s="73"/>
      <c r="Q33" s="73"/>
      <c r="R33" s="73"/>
      <c r="S33" s="73"/>
      <c r="T33" s="73"/>
      <c r="U33" s="99"/>
      <c r="V33" s="435"/>
      <c r="W33" s="438"/>
      <c r="X33" s="434"/>
      <c r="Y33" s="447"/>
      <c r="Z33" s="445"/>
      <c r="AA33" s="447"/>
      <c r="AB33" s="437"/>
      <c r="AC33" s="437"/>
      <c r="AD33" s="441"/>
      <c r="AG33" s="75"/>
      <c r="AJ33" s="76"/>
      <c r="AK33" s="77"/>
      <c r="AL33" s="78"/>
    </row>
    <row r="34" spans="5:38" ht="27" customHeight="1">
      <c r="E34" s="430" t="s">
        <v>5</v>
      </c>
      <c r="F34" s="431">
        <v>16</v>
      </c>
      <c r="G34" s="432" t="str">
        <f>VLOOKUP(F34,'団体学校リスト'!$L$3:$R$26,2)</f>
        <v>京都外大西</v>
      </c>
      <c r="H34" s="365" t="s">
        <v>1</v>
      </c>
      <c r="I34" s="444" t="str">
        <f>VLOOKUP(F34,'団体学校リスト'!$L$3:$R$26,5)</f>
        <v>近　畿</v>
      </c>
      <c r="J34" s="444" t="s">
        <v>2</v>
      </c>
      <c r="K34" s="444" t="str">
        <f>VLOOKUP(F34,'団体学校リスト'!$L$3:$R$26,7)</f>
        <v>京　都</v>
      </c>
      <c r="L34" s="433" t="s">
        <v>3</v>
      </c>
      <c r="M34" s="442"/>
      <c r="N34" s="73"/>
      <c r="O34" s="73"/>
      <c r="P34" s="73"/>
      <c r="Q34" s="73"/>
      <c r="R34" s="73"/>
      <c r="S34" s="73"/>
      <c r="T34" s="73"/>
      <c r="U34" s="99"/>
      <c r="V34" s="435" t="s">
        <v>6</v>
      </c>
      <c r="W34" s="436" t="str">
        <f>VLOOKUP(AC34,'団体学校リスト'!$L$3:$R$26,2)</f>
        <v>愛知啓成</v>
      </c>
      <c r="X34" s="365" t="s">
        <v>1</v>
      </c>
      <c r="Y34" s="446" t="str">
        <f>VLOOKUP(AC34,'団体学校リスト'!$L$3:$R$26,5)</f>
        <v>東　海</v>
      </c>
      <c r="Z34" s="444" t="s">
        <v>2</v>
      </c>
      <c r="AA34" s="446" t="str">
        <f>VLOOKUP(AC34,'団体学校リスト'!$L$3:$R$26,7)</f>
        <v>愛　知</v>
      </c>
      <c r="AB34" s="437" t="s">
        <v>3</v>
      </c>
      <c r="AC34" s="437">
        <v>12</v>
      </c>
      <c r="AD34" s="441"/>
      <c r="AG34" s="75"/>
      <c r="AJ34" s="76"/>
      <c r="AK34" s="77"/>
      <c r="AL34" s="78"/>
    </row>
    <row r="35" spans="5:38" ht="9" customHeight="1">
      <c r="E35" s="430"/>
      <c r="F35" s="431"/>
      <c r="G35" s="432"/>
      <c r="H35" s="434"/>
      <c r="I35" s="444"/>
      <c r="J35" s="445"/>
      <c r="K35" s="444"/>
      <c r="L35" s="428"/>
      <c r="M35" s="442"/>
      <c r="N35" s="73"/>
      <c r="O35" s="73"/>
      <c r="P35" s="73"/>
      <c r="Q35" s="73"/>
      <c r="R35" s="73"/>
      <c r="S35" s="73"/>
      <c r="T35" s="73"/>
      <c r="U35" s="99"/>
      <c r="V35" s="439"/>
      <c r="W35" s="436"/>
      <c r="X35" s="365"/>
      <c r="Y35" s="446"/>
      <c r="Z35" s="444"/>
      <c r="AA35" s="446"/>
      <c r="AB35" s="437"/>
      <c r="AC35" s="440"/>
      <c r="AD35" s="441"/>
      <c r="AG35" s="75"/>
      <c r="AJ35" s="76"/>
      <c r="AK35" s="77"/>
      <c r="AL35" s="78"/>
    </row>
    <row r="36" spans="5:38" ht="27" customHeight="1">
      <c r="E36" s="430" t="s">
        <v>129</v>
      </c>
      <c r="F36" s="431">
        <v>17</v>
      </c>
      <c r="G36" s="432" t="str">
        <f>VLOOKUP(F36,'団体学校リスト'!$L$3:$R$26,2)</f>
        <v>相生学院</v>
      </c>
      <c r="H36" s="365" t="s">
        <v>1</v>
      </c>
      <c r="I36" s="444" t="str">
        <f>VLOOKUP(F36,'団体学校リスト'!$L$3:$R$26,5)</f>
        <v>近　畿</v>
      </c>
      <c r="J36" s="444" t="s">
        <v>2</v>
      </c>
      <c r="K36" s="444" t="str">
        <f>VLOOKUP(F36,'団体学校リスト'!$L$3:$R$26,7)</f>
        <v>兵　庫</v>
      </c>
      <c r="L36" s="433" t="s">
        <v>3</v>
      </c>
      <c r="M36" s="442"/>
      <c r="N36" s="73"/>
      <c r="O36" s="73"/>
      <c r="P36" s="73"/>
      <c r="Q36" s="73"/>
      <c r="R36" s="73"/>
      <c r="S36" s="73"/>
      <c r="T36" s="73"/>
      <c r="U36" s="99"/>
      <c r="V36" s="435" t="s">
        <v>6</v>
      </c>
      <c r="W36" s="436" t="str">
        <f>VLOOKUP(AC36,'団体学校リスト'!$L$3:$R$26,2)</f>
        <v>仁愛女子</v>
      </c>
      <c r="X36" s="365" t="s">
        <v>1</v>
      </c>
      <c r="Y36" s="446" t="str">
        <f>VLOOKUP(AC36,'団体学校リスト'!$L$3:$R$26,5)</f>
        <v>北信越</v>
      </c>
      <c r="Z36" s="444" t="s">
        <v>2</v>
      </c>
      <c r="AA36" s="446" t="str">
        <f>VLOOKUP(AC36,'団体学校リスト'!$L$3:$R$26,7)</f>
        <v>福　井</v>
      </c>
      <c r="AB36" s="437" t="s">
        <v>3</v>
      </c>
      <c r="AC36" s="437">
        <v>13</v>
      </c>
      <c r="AD36" s="441"/>
      <c r="AG36" s="75"/>
      <c r="AJ36" s="76"/>
      <c r="AK36" s="77"/>
      <c r="AL36" s="78"/>
    </row>
    <row r="37" spans="5:38" ht="9" customHeight="1">
      <c r="E37" s="430"/>
      <c r="F37" s="431"/>
      <c r="G37" s="432"/>
      <c r="H37" s="434"/>
      <c r="I37" s="444"/>
      <c r="J37" s="445"/>
      <c r="K37" s="444"/>
      <c r="L37" s="428"/>
      <c r="M37" s="442"/>
      <c r="N37" s="73"/>
      <c r="O37" s="73"/>
      <c r="P37" s="73"/>
      <c r="Q37" s="73"/>
      <c r="R37" s="73"/>
      <c r="S37" s="73"/>
      <c r="T37" s="73"/>
      <c r="U37" s="99"/>
      <c r="V37" s="439"/>
      <c r="W37" s="436"/>
      <c r="X37" s="365"/>
      <c r="Y37" s="446"/>
      <c r="Z37" s="444"/>
      <c r="AA37" s="446"/>
      <c r="AB37" s="437"/>
      <c r="AC37" s="440"/>
      <c r="AD37" s="441"/>
      <c r="AG37" s="75"/>
      <c r="AJ37" s="76"/>
      <c r="AK37" s="77"/>
      <c r="AL37" s="78"/>
    </row>
    <row r="38" spans="5:48" ht="27" customHeight="1">
      <c r="E38" s="430" t="s">
        <v>5</v>
      </c>
      <c r="F38" s="431">
        <v>20</v>
      </c>
      <c r="G38" s="432" t="str">
        <f>VLOOKUP(F38,'団体学校リスト'!$L$3:$R$26,2)</f>
        <v>岡山学芸館</v>
      </c>
      <c r="H38" s="365" t="s">
        <v>1</v>
      </c>
      <c r="I38" s="444" t="str">
        <f>VLOOKUP(F38,'団体学校リスト'!$L$3:$R$26,5)</f>
        <v>中　国</v>
      </c>
      <c r="J38" s="444" t="s">
        <v>2</v>
      </c>
      <c r="K38" s="444" t="str">
        <f>VLOOKUP(F38,'団体学校リスト'!$L$3:$R$26,7)</f>
        <v>岡　山</v>
      </c>
      <c r="L38" s="433" t="s">
        <v>3</v>
      </c>
      <c r="M38" s="442"/>
      <c r="N38" s="73"/>
      <c r="O38" s="73"/>
      <c r="P38" s="73"/>
      <c r="Q38" s="73"/>
      <c r="R38" s="73"/>
      <c r="S38" s="73"/>
      <c r="T38" s="73"/>
      <c r="U38" s="99"/>
      <c r="V38" s="435" t="s">
        <v>6</v>
      </c>
      <c r="W38" s="436" t="str">
        <f>VLOOKUP(AC38,'団体学校リスト'!$L$3:$R$26,2)</f>
        <v>野田学園</v>
      </c>
      <c r="X38" s="365" t="s">
        <v>1</v>
      </c>
      <c r="Y38" s="446" t="str">
        <f>VLOOKUP(AC38,'団体学校リスト'!$L$3:$R$26,5)</f>
        <v>中　国</v>
      </c>
      <c r="Z38" s="444" t="s">
        <v>2</v>
      </c>
      <c r="AA38" s="446" t="str">
        <f>VLOOKUP(AC38,'団体学校リスト'!$L$3:$R$26,7)</f>
        <v>山　口</v>
      </c>
      <c r="AB38" s="437" t="s">
        <v>3</v>
      </c>
      <c r="AC38" s="437">
        <v>21</v>
      </c>
      <c r="AD38" s="441"/>
      <c r="AE38"/>
      <c r="AF38"/>
      <c r="AG38"/>
      <c r="AH38"/>
      <c r="AI38" s="101"/>
      <c r="AJ38" s="102"/>
      <c r="AK38" s="103"/>
      <c r="AL38" s="92"/>
      <c r="AM38" s="90"/>
      <c r="AN38" s="90"/>
      <c r="AO38" s="90"/>
      <c r="AP38" s="111"/>
      <c r="AQ38" s="73"/>
      <c r="AR38" s="73"/>
      <c r="AS38" s="73"/>
      <c r="AT38" s="73"/>
      <c r="AU38" s="73"/>
      <c r="AV38" s="73"/>
    </row>
    <row r="39" spans="5:38" ht="6" customHeight="1">
      <c r="E39" s="101"/>
      <c r="F39" s="102"/>
      <c r="G39" s="103"/>
      <c r="H39" s="106"/>
      <c r="I39" s="90"/>
      <c r="J39" s="107"/>
      <c r="K39" s="90"/>
      <c r="L39" s="108"/>
      <c r="M39" s="73"/>
      <c r="N39" s="73"/>
      <c r="O39" s="73"/>
      <c r="P39" s="73"/>
      <c r="Q39" s="73"/>
      <c r="R39" s="73"/>
      <c r="S39" s="73"/>
      <c r="T39" s="73"/>
      <c r="U39" s="73"/>
      <c r="V39" s="109"/>
      <c r="W39" s="245"/>
      <c r="X39" s="197"/>
      <c r="Y39" s="197"/>
      <c r="Z39" s="69"/>
      <c r="AA39" s="197"/>
      <c r="AB39" s="448"/>
      <c r="AC39" s="104"/>
      <c r="AD39" s="105"/>
      <c r="AG39" s="75"/>
      <c r="AJ39" s="76"/>
      <c r="AK39" s="77"/>
      <c r="AL39" s="78"/>
    </row>
    <row r="40" ht="33" customHeight="1"/>
    <row r="41" spans="5:38" ht="36.75" customHeight="1">
      <c r="E41" s="120" t="s">
        <v>1085</v>
      </c>
      <c r="F41" s="67"/>
      <c r="G41" s="121"/>
      <c r="H41" s="91"/>
      <c r="I41" s="18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73"/>
      <c r="U41" s="73"/>
      <c r="V41" s="73"/>
      <c r="W41" s="77"/>
      <c r="X41" s="68"/>
      <c r="Y41" s="69"/>
      <c r="Z41" s="70"/>
      <c r="AA41" s="98"/>
      <c r="AB41" s="98"/>
      <c r="AC41" s="98"/>
      <c r="AD41" s="66"/>
      <c r="AG41" s="75"/>
      <c r="AJ41" s="76"/>
      <c r="AK41" s="77"/>
      <c r="AL41" s="78"/>
    </row>
    <row r="42" spans="5:38" ht="21" customHeight="1">
      <c r="E42" s="67"/>
      <c r="F42" s="67"/>
      <c r="G42" s="112" t="s">
        <v>1051</v>
      </c>
      <c r="H42" s="68"/>
      <c r="I42" s="117"/>
      <c r="J42" s="70"/>
      <c r="K42" s="98"/>
      <c r="L42" s="98"/>
      <c r="M42" s="73"/>
      <c r="N42" s="73"/>
      <c r="O42" s="73"/>
      <c r="P42" s="73"/>
      <c r="Q42" s="73"/>
      <c r="R42" s="73"/>
      <c r="S42" s="73"/>
      <c r="T42" s="73"/>
      <c r="U42" s="72"/>
      <c r="V42" s="72"/>
      <c r="W42" s="112" t="s">
        <v>1053</v>
      </c>
      <c r="X42" s="68"/>
      <c r="Y42" s="69"/>
      <c r="Z42" s="70"/>
      <c r="AA42" s="98"/>
      <c r="AB42" s="98"/>
      <c r="AC42" s="98"/>
      <c r="AD42" s="66"/>
      <c r="AE42" s="136"/>
      <c r="AF42" s="31"/>
      <c r="AG42" s="75"/>
      <c r="AJ42" s="76"/>
      <c r="AK42" s="77"/>
      <c r="AL42" s="78"/>
    </row>
    <row r="43" spans="5:38" ht="21" customHeight="1">
      <c r="E43" s="539" t="s">
        <v>1042</v>
      </c>
      <c r="F43" s="67">
        <v>2</v>
      </c>
      <c r="G43" s="526"/>
      <c r="H43" s="529" t="s">
        <v>1</v>
      </c>
      <c r="I43" s="492"/>
      <c r="J43" s="489" t="s">
        <v>2</v>
      </c>
      <c r="K43" s="533"/>
      <c r="L43" s="531" t="s">
        <v>3</v>
      </c>
      <c r="M43" s="71"/>
      <c r="N43" s="71"/>
      <c r="O43" s="73"/>
      <c r="P43" s="543" t="s">
        <v>1039</v>
      </c>
      <c r="Q43" s="543"/>
      <c r="R43" s="543"/>
      <c r="S43" s="543"/>
      <c r="T43" s="73"/>
      <c r="U43" s="72"/>
      <c r="V43" s="83"/>
      <c r="W43" s="526"/>
      <c r="X43" s="529" t="s">
        <v>1</v>
      </c>
      <c r="Y43" s="492"/>
      <c r="Z43" s="489" t="s">
        <v>2</v>
      </c>
      <c r="AA43" s="533"/>
      <c r="AB43" s="531" t="s">
        <v>3</v>
      </c>
      <c r="AC43" s="119"/>
      <c r="AD43" s="547">
        <v>4</v>
      </c>
      <c r="AE43" s="136"/>
      <c r="AF43" s="31"/>
      <c r="AG43" s="75"/>
      <c r="AJ43" s="76"/>
      <c r="AK43" s="77"/>
      <c r="AL43" s="78"/>
    </row>
    <row r="44" spans="5:38" ht="21" customHeight="1">
      <c r="E44" s="539"/>
      <c r="F44" s="67"/>
      <c r="G44" s="527"/>
      <c r="H44" s="530"/>
      <c r="I44" s="493"/>
      <c r="J44" s="490"/>
      <c r="K44" s="534"/>
      <c r="L44" s="532"/>
      <c r="M44" s="73"/>
      <c r="N44" s="122"/>
      <c r="O44" s="73"/>
      <c r="P44" s="543"/>
      <c r="Q44" s="543"/>
      <c r="R44" s="543"/>
      <c r="S44" s="543"/>
      <c r="T44" s="73"/>
      <c r="U44" s="72"/>
      <c r="V44" s="535" t="s">
        <v>1072</v>
      </c>
      <c r="W44" s="527"/>
      <c r="X44" s="530"/>
      <c r="Y44" s="493"/>
      <c r="Z44" s="490"/>
      <c r="AA44" s="534"/>
      <c r="AB44" s="532"/>
      <c r="AC44" s="119"/>
      <c r="AD44" s="547"/>
      <c r="AE44" s="136"/>
      <c r="AF44" s="31"/>
      <c r="AG44" s="75"/>
      <c r="AJ44" s="76"/>
      <c r="AK44" s="77"/>
      <c r="AL44" s="78"/>
    </row>
    <row r="45" spans="5:38" ht="21" customHeight="1">
      <c r="E45" s="413"/>
      <c r="F45" s="67"/>
      <c r="G45" s="123" t="s">
        <v>1052</v>
      </c>
      <c r="H45" s="68"/>
      <c r="I45" s="117"/>
      <c r="J45" s="70"/>
      <c r="K45" s="98"/>
      <c r="L45" s="98"/>
      <c r="M45" s="72"/>
      <c r="N45" s="456" t="s">
        <v>1073</v>
      </c>
      <c r="O45" s="72"/>
      <c r="P45" s="72"/>
      <c r="Q45" s="72"/>
      <c r="R45" s="82"/>
      <c r="S45" s="72"/>
      <c r="T45" s="72"/>
      <c r="U45" s="72"/>
      <c r="V45" s="455"/>
      <c r="W45" s="112" t="s">
        <v>1054</v>
      </c>
      <c r="X45" s="68"/>
      <c r="Y45" s="108"/>
      <c r="Z45" s="144"/>
      <c r="AA45" s="182"/>
      <c r="AB45" s="119"/>
      <c r="AC45" s="119"/>
      <c r="AD45" s="66"/>
      <c r="AE45" s="136"/>
      <c r="AF45" s="31"/>
      <c r="AG45" s="75"/>
      <c r="AJ45" s="76"/>
      <c r="AK45" s="77"/>
      <c r="AL45" s="78"/>
    </row>
    <row r="46" spans="5:38" ht="21" customHeight="1">
      <c r="E46" s="539" t="s">
        <v>136</v>
      </c>
      <c r="F46" s="67">
        <v>4</v>
      </c>
      <c r="G46" s="526"/>
      <c r="H46" s="529" t="s">
        <v>1</v>
      </c>
      <c r="I46" s="492"/>
      <c r="J46" s="489" t="s">
        <v>2</v>
      </c>
      <c r="K46" s="533"/>
      <c r="L46" s="531" t="s">
        <v>3</v>
      </c>
      <c r="M46" s="72"/>
      <c r="N46" s="456"/>
      <c r="O46" s="84"/>
      <c r="P46" s="83"/>
      <c r="Q46" s="80"/>
      <c r="R46" s="83"/>
      <c r="S46" s="83"/>
      <c r="T46" s="80"/>
      <c r="U46" s="88"/>
      <c r="V46" s="536"/>
      <c r="W46" s="526"/>
      <c r="X46" s="529" t="s">
        <v>1</v>
      </c>
      <c r="Y46" s="492"/>
      <c r="Z46" s="489" t="s">
        <v>2</v>
      </c>
      <c r="AA46" s="533"/>
      <c r="AB46" s="531" t="s">
        <v>3</v>
      </c>
      <c r="AC46" s="98"/>
      <c r="AD46" s="528">
        <v>5</v>
      </c>
      <c r="AE46" s="136"/>
      <c r="AF46" s="31"/>
      <c r="AG46" s="75"/>
      <c r="AJ46" s="76"/>
      <c r="AK46" s="77"/>
      <c r="AL46" s="78"/>
    </row>
    <row r="47" spans="5:38" ht="21" customHeight="1">
      <c r="E47" s="539"/>
      <c r="F47" s="67"/>
      <c r="G47" s="527"/>
      <c r="H47" s="530"/>
      <c r="I47" s="493"/>
      <c r="J47" s="490"/>
      <c r="K47" s="534"/>
      <c r="L47" s="532"/>
      <c r="M47" s="538" t="s">
        <v>1071</v>
      </c>
      <c r="N47" s="87"/>
      <c r="O47" s="72"/>
      <c r="P47" s="72"/>
      <c r="Q47" s="72"/>
      <c r="R47" s="81"/>
      <c r="S47" s="72"/>
      <c r="T47" s="72"/>
      <c r="U47" s="455" t="s">
        <v>1074</v>
      </c>
      <c r="V47" s="207"/>
      <c r="W47" s="527"/>
      <c r="X47" s="530"/>
      <c r="Y47" s="493"/>
      <c r="Z47" s="490"/>
      <c r="AA47" s="534"/>
      <c r="AB47" s="532"/>
      <c r="AC47" s="119"/>
      <c r="AD47" s="528"/>
      <c r="AE47" s="136"/>
      <c r="AF47" s="31"/>
      <c r="AG47" s="75"/>
      <c r="AJ47" s="76"/>
      <c r="AK47" s="77"/>
      <c r="AL47" s="78"/>
    </row>
    <row r="48" spans="4:38" ht="21" customHeight="1">
      <c r="D48" s="5"/>
      <c r="E48" s="413"/>
      <c r="F48" s="67"/>
      <c r="G48" s="123" t="s">
        <v>61</v>
      </c>
      <c r="H48" s="68"/>
      <c r="I48" s="117"/>
      <c r="J48" s="70"/>
      <c r="K48" s="98"/>
      <c r="L48" s="98"/>
      <c r="M48" s="456"/>
      <c r="N48" s="72"/>
      <c r="O48" s="72"/>
      <c r="P48" s="72"/>
      <c r="Q48" s="72"/>
      <c r="R48" s="72"/>
      <c r="S48" s="72"/>
      <c r="T48" s="72"/>
      <c r="U48" s="455"/>
      <c r="V48" s="72"/>
      <c r="W48" s="112" t="s">
        <v>1055</v>
      </c>
      <c r="X48" s="68"/>
      <c r="Y48" s="69"/>
      <c r="Z48" s="70"/>
      <c r="AA48" s="98"/>
      <c r="AB48" s="98"/>
      <c r="AC48" s="98"/>
      <c r="AD48" s="66"/>
      <c r="AE48" s="136"/>
      <c r="AF48" s="31"/>
      <c r="AG48" s="75"/>
      <c r="AJ48" s="76"/>
      <c r="AK48" s="77"/>
      <c r="AL48" s="78"/>
    </row>
    <row r="49" spans="4:38" ht="21" customHeight="1">
      <c r="D49" s="5"/>
      <c r="E49" s="539" t="s">
        <v>1043</v>
      </c>
      <c r="F49" s="67">
        <v>6</v>
      </c>
      <c r="G49" s="526"/>
      <c r="H49" s="529" t="s">
        <v>1</v>
      </c>
      <c r="I49" s="492"/>
      <c r="J49" s="489" t="s">
        <v>2</v>
      </c>
      <c r="K49" s="533"/>
      <c r="L49" s="531" t="s">
        <v>3</v>
      </c>
      <c r="M49" s="537"/>
      <c r="N49" s="72"/>
      <c r="O49" s="72"/>
      <c r="P49" s="72"/>
      <c r="Q49" s="72"/>
      <c r="R49" s="72"/>
      <c r="S49" s="72"/>
      <c r="T49" s="72"/>
      <c r="U49" s="84"/>
      <c r="V49" s="83"/>
      <c r="W49" s="526"/>
      <c r="X49" s="529" t="s">
        <v>1</v>
      </c>
      <c r="Y49" s="492"/>
      <c r="Z49" s="489" t="s">
        <v>2</v>
      </c>
      <c r="AA49" s="533"/>
      <c r="AB49" s="531" t="s">
        <v>3</v>
      </c>
      <c r="AC49" s="119"/>
      <c r="AD49" s="547">
        <v>6</v>
      </c>
      <c r="AE49" s="136"/>
      <c r="AF49" s="31"/>
      <c r="AG49" s="75"/>
      <c r="AJ49" s="76"/>
      <c r="AK49" s="77"/>
      <c r="AL49" s="78"/>
    </row>
    <row r="50" spans="4:38" ht="21" customHeight="1">
      <c r="D50" s="5"/>
      <c r="E50" s="539"/>
      <c r="F50" s="67"/>
      <c r="G50" s="527"/>
      <c r="H50" s="530"/>
      <c r="I50" s="493"/>
      <c r="J50" s="490"/>
      <c r="K50" s="534"/>
      <c r="L50" s="532"/>
      <c r="M50" s="72"/>
      <c r="N50" s="72"/>
      <c r="O50" s="72"/>
      <c r="P50" s="72"/>
      <c r="Q50" s="72"/>
      <c r="R50" s="72"/>
      <c r="S50" s="72"/>
      <c r="T50" s="72"/>
      <c r="U50" s="73"/>
      <c r="V50" s="73"/>
      <c r="W50" s="527"/>
      <c r="X50" s="530"/>
      <c r="Y50" s="493"/>
      <c r="Z50" s="490"/>
      <c r="AA50" s="534"/>
      <c r="AB50" s="532"/>
      <c r="AC50" s="119"/>
      <c r="AD50" s="547"/>
      <c r="AE50" s="136"/>
      <c r="AF50" s="31"/>
      <c r="AG50" s="75"/>
      <c r="AJ50" s="76"/>
      <c r="AK50" s="77"/>
      <c r="AL50" s="78"/>
    </row>
    <row r="51" spans="3:38" ht="22.5" customHeight="1">
      <c r="C51" s="5"/>
      <c r="D51" s="5"/>
      <c r="E51" s="66"/>
      <c r="F51" s="67"/>
      <c r="G51" s="173"/>
      <c r="H51" s="68"/>
      <c r="I51" s="108"/>
      <c r="J51" s="144"/>
      <c r="K51" s="182"/>
      <c r="L51" s="119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173"/>
      <c r="X51" s="68"/>
      <c r="Y51" s="108"/>
      <c r="Z51" s="144"/>
      <c r="AA51" s="182"/>
      <c r="AB51" s="119"/>
      <c r="AC51" s="119"/>
      <c r="AD51" s="412"/>
      <c r="AE51" s="136"/>
      <c r="AF51" s="31"/>
      <c r="AG51" s="75"/>
      <c r="AJ51" s="76"/>
      <c r="AK51" s="77"/>
      <c r="AL51" s="78"/>
    </row>
    <row r="52" spans="5:38" ht="21" customHeight="1">
      <c r="E52" s="67"/>
      <c r="F52" s="67"/>
      <c r="G52" s="56" t="s">
        <v>1056</v>
      </c>
      <c r="H52" s="140"/>
      <c r="I52" s="414"/>
      <c r="J52" s="140"/>
      <c r="K52" s="142"/>
      <c r="L52" s="142"/>
      <c r="M52" s="73"/>
      <c r="N52" s="73"/>
      <c r="O52" s="73"/>
      <c r="P52" s="543" t="s">
        <v>1057</v>
      </c>
      <c r="Q52" s="543"/>
      <c r="R52" s="543"/>
      <c r="S52" s="543"/>
      <c r="T52" s="73"/>
      <c r="U52" s="73"/>
      <c r="V52" s="73"/>
      <c r="W52" s="112" t="s">
        <v>1058</v>
      </c>
      <c r="X52" s="68"/>
      <c r="Y52" s="117"/>
      <c r="Z52" s="70"/>
      <c r="AA52" s="98"/>
      <c r="AB52" s="98"/>
      <c r="AC52" s="119"/>
      <c r="AD52" s="66"/>
      <c r="AG52" s="75"/>
      <c r="AJ52" s="76"/>
      <c r="AK52" s="77"/>
      <c r="AL52" s="415"/>
    </row>
    <row r="53" spans="5:38" ht="21" customHeight="1">
      <c r="E53" s="540" t="s">
        <v>135</v>
      </c>
      <c r="F53" s="67"/>
      <c r="G53" s="526"/>
      <c r="H53" s="529" t="s">
        <v>1</v>
      </c>
      <c r="I53" s="541"/>
      <c r="J53" s="489" t="s">
        <v>2</v>
      </c>
      <c r="K53" s="545"/>
      <c r="L53" s="531" t="s">
        <v>3</v>
      </c>
      <c r="M53" s="71"/>
      <c r="N53" s="71"/>
      <c r="O53" s="73"/>
      <c r="P53" s="543"/>
      <c r="Q53" s="543"/>
      <c r="R53" s="543"/>
      <c r="S53" s="543"/>
      <c r="T53" s="73"/>
      <c r="U53" s="71"/>
      <c r="V53" s="71"/>
      <c r="W53" s="526"/>
      <c r="X53" s="529" t="s">
        <v>1</v>
      </c>
      <c r="Y53" s="541"/>
      <c r="Z53" s="489" t="s">
        <v>2</v>
      </c>
      <c r="AA53" s="545"/>
      <c r="AB53" s="531" t="s">
        <v>3</v>
      </c>
      <c r="AC53" s="119"/>
      <c r="AD53" s="540" t="s">
        <v>137</v>
      </c>
      <c r="AG53" s="75"/>
      <c r="AJ53" s="76"/>
      <c r="AK53" s="77"/>
      <c r="AL53" s="415"/>
    </row>
    <row r="54" spans="5:38" ht="21" customHeight="1">
      <c r="E54" s="540"/>
      <c r="F54" s="67"/>
      <c r="G54" s="527"/>
      <c r="H54" s="530"/>
      <c r="I54" s="542"/>
      <c r="J54" s="490"/>
      <c r="K54" s="546"/>
      <c r="L54" s="532"/>
      <c r="M54" s="73"/>
      <c r="N54" s="73"/>
      <c r="O54" s="116"/>
      <c r="P54" s="73"/>
      <c r="Q54" s="73"/>
      <c r="R54" s="116"/>
      <c r="S54" s="73"/>
      <c r="T54" s="122"/>
      <c r="U54" s="73"/>
      <c r="V54" s="73"/>
      <c r="W54" s="527"/>
      <c r="X54" s="530"/>
      <c r="Y54" s="542"/>
      <c r="Z54" s="490"/>
      <c r="AA54" s="546"/>
      <c r="AB54" s="532"/>
      <c r="AC54" s="119"/>
      <c r="AD54" s="540"/>
      <c r="AG54" s="75"/>
      <c r="AJ54" s="76"/>
      <c r="AK54" s="77"/>
      <c r="AL54" s="415"/>
    </row>
    <row r="55" spans="5:38" ht="15" customHeight="1">
      <c r="E55" s="418"/>
      <c r="F55" s="67"/>
      <c r="G55" s="173"/>
      <c r="H55" s="68"/>
      <c r="I55" s="416"/>
      <c r="J55" s="144"/>
      <c r="K55" s="417"/>
      <c r="L55" s="119"/>
      <c r="M55" s="73"/>
      <c r="N55" s="73"/>
      <c r="O55" s="118"/>
      <c r="P55" s="71"/>
      <c r="Q55" s="71"/>
      <c r="R55" s="118"/>
      <c r="S55" s="71"/>
      <c r="T55" s="149"/>
      <c r="U55" s="73"/>
      <c r="V55" s="73"/>
      <c r="W55" s="173"/>
      <c r="X55" s="68"/>
      <c r="Y55" s="416"/>
      <c r="Z55" s="144"/>
      <c r="AA55" s="417"/>
      <c r="AB55" s="119"/>
      <c r="AC55" s="119"/>
      <c r="AD55" s="418"/>
      <c r="AG55" s="75"/>
      <c r="AJ55" s="76"/>
      <c r="AK55" s="77"/>
      <c r="AL55" s="415"/>
    </row>
    <row r="56" spans="5:38" ht="21" customHeight="1">
      <c r="E56" s="418"/>
      <c r="F56" s="67"/>
      <c r="G56" s="56" t="s">
        <v>1059</v>
      </c>
      <c r="H56" s="140"/>
      <c r="I56" s="414"/>
      <c r="J56" s="140"/>
      <c r="K56" s="142"/>
      <c r="L56" s="142"/>
      <c r="M56" s="73"/>
      <c r="N56" s="73"/>
      <c r="O56" s="116"/>
      <c r="P56" s="73"/>
      <c r="Q56" s="73"/>
      <c r="R56" s="73"/>
      <c r="S56" s="73"/>
      <c r="T56" s="122"/>
      <c r="U56" s="73"/>
      <c r="V56" s="73"/>
      <c r="W56" s="112" t="s">
        <v>1060</v>
      </c>
      <c r="X56" s="68"/>
      <c r="Y56" s="117"/>
      <c r="Z56" s="70"/>
      <c r="AA56" s="98"/>
      <c r="AB56" s="98"/>
      <c r="AC56" s="119"/>
      <c r="AD56" s="418"/>
      <c r="AG56" s="75"/>
      <c r="AJ56" s="76"/>
      <c r="AK56" s="77"/>
      <c r="AL56" s="415"/>
    </row>
    <row r="57" spans="5:38" ht="21" customHeight="1">
      <c r="E57" s="540" t="s">
        <v>136</v>
      </c>
      <c r="F57" s="67"/>
      <c r="G57" s="526"/>
      <c r="H57" s="529" t="s">
        <v>1</v>
      </c>
      <c r="I57" s="541"/>
      <c r="J57" s="489" t="s">
        <v>2</v>
      </c>
      <c r="K57" s="545"/>
      <c r="L57" s="531" t="s">
        <v>3</v>
      </c>
      <c r="M57" s="71"/>
      <c r="N57" s="71"/>
      <c r="O57" s="116"/>
      <c r="P57" s="73"/>
      <c r="Q57" s="73"/>
      <c r="R57" s="73"/>
      <c r="S57" s="73"/>
      <c r="T57" s="122"/>
      <c r="U57" s="71"/>
      <c r="V57" s="71"/>
      <c r="W57" s="526"/>
      <c r="X57" s="529" t="s">
        <v>1</v>
      </c>
      <c r="Y57" s="541"/>
      <c r="Z57" s="489" t="s">
        <v>2</v>
      </c>
      <c r="AA57" s="545"/>
      <c r="AB57" s="531" t="s">
        <v>3</v>
      </c>
      <c r="AC57" s="119"/>
      <c r="AD57" s="540" t="s">
        <v>1061</v>
      </c>
      <c r="AG57" s="75"/>
      <c r="AJ57" s="76"/>
      <c r="AK57" s="77"/>
      <c r="AL57" s="415"/>
    </row>
    <row r="58" spans="5:38" ht="21" customHeight="1">
      <c r="E58" s="540"/>
      <c r="F58" s="67"/>
      <c r="G58" s="527"/>
      <c r="H58" s="530"/>
      <c r="I58" s="542"/>
      <c r="J58" s="490"/>
      <c r="K58" s="546"/>
      <c r="L58" s="532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527"/>
      <c r="X58" s="530"/>
      <c r="Y58" s="542"/>
      <c r="Z58" s="490"/>
      <c r="AA58" s="546"/>
      <c r="AB58" s="532"/>
      <c r="AC58" s="119"/>
      <c r="AD58" s="540"/>
      <c r="AG58" s="75"/>
      <c r="AJ58" s="76"/>
      <c r="AK58" s="77"/>
      <c r="AL58" s="415"/>
    </row>
    <row r="59" spans="3:38" ht="33" customHeight="1">
      <c r="C59" s="5"/>
      <c r="D59" s="5"/>
      <c r="E59" s="66"/>
      <c r="F59" s="67"/>
      <c r="G59" s="173"/>
      <c r="H59" s="68"/>
      <c r="I59" s="108"/>
      <c r="J59" s="144"/>
      <c r="K59" s="182"/>
      <c r="L59" s="119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173"/>
      <c r="X59" s="68"/>
      <c r="Y59" s="108"/>
      <c r="Z59" s="144"/>
      <c r="AA59" s="182"/>
      <c r="AB59" s="119"/>
      <c r="AC59" s="119"/>
      <c r="AD59" s="412"/>
      <c r="AE59" s="136"/>
      <c r="AF59" s="31"/>
      <c r="AG59" s="75"/>
      <c r="AJ59" s="76"/>
      <c r="AK59" s="77"/>
      <c r="AL59" s="78"/>
    </row>
    <row r="60" spans="5:29" s="51" customFormat="1" ht="36" customHeight="1">
      <c r="E60" s="120" t="s">
        <v>1083</v>
      </c>
      <c r="F60" s="102"/>
      <c r="G60" s="126"/>
      <c r="H60" s="127"/>
      <c r="I60" s="90"/>
      <c r="J60" s="90"/>
      <c r="K60" s="104"/>
      <c r="L60" s="104"/>
      <c r="M60" s="56"/>
      <c r="N60" s="128"/>
      <c r="O60" s="129"/>
      <c r="P60" s="67"/>
      <c r="Q60" s="67"/>
      <c r="R60" s="67"/>
      <c r="S60" s="130"/>
      <c r="T60" s="120"/>
      <c r="U60" s="131"/>
      <c r="V60" s="124"/>
      <c r="W60" s="129"/>
      <c r="X60" s="67"/>
      <c r="Y60" s="132"/>
      <c r="Z60" s="132"/>
      <c r="AA60" s="90"/>
      <c r="AB60" s="90"/>
      <c r="AC60" s="90"/>
    </row>
    <row r="61" spans="7:29" s="51" customFormat="1" ht="21" customHeight="1">
      <c r="G61" s="56" t="s">
        <v>130</v>
      </c>
      <c r="I61" s="133"/>
      <c r="J61" s="133"/>
      <c r="K61" s="90"/>
      <c r="L61" s="90"/>
      <c r="M61" s="56"/>
      <c r="P61" s="543" t="s">
        <v>1038</v>
      </c>
      <c r="Q61" s="543"/>
      <c r="R61" s="543"/>
      <c r="S61" s="543"/>
      <c r="U61" s="56"/>
      <c r="V61" s="58"/>
      <c r="W61" s="112" t="s">
        <v>143</v>
      </c>
      <c r="X61" s="68"/>
      <c r="Y61" s="117"/>
      <c r="Z61" s="70"/>
      <c r="AA61" s="98"/>
      <c r="AB61" s="98"/>
      <c r="AC61" s="98"/>
    </row>
    <row r="62" spans="5:30" s="51" customFormat="1" ht="21" customHeight="1">
      <c r="E62" s="528">
        <v>1</v>
      </c>
      <c r="G62" s="526"/>
      <c r="H62" s="529" t="s">
        <v>1</v>
      </c>
      <c r="I62" s="492"/>
      <c r="J62" s="489" t="s">
        <v>2</v>
      </c>
      <c r="K62" s="533"/>
      <c r="L62" s="531" t="s">
        <v>3</v>
      </c>
      <c r="M62" s="134"/>
      <c r="N62" s="128"/>
      <c r="P62" s="543"/>
      <c r="Q62" s="543"/>
      <c r="R62" s="543"/>
      <c r="S62" s="543"/>
      <c r="U62" s="56"/>
      <c r="V62" s="135"/>
      <c r="W62" s="526"/>
      <c r="X62" s="529" t="s">
        <v>1</v>
      </c>
      <c r="Y62" s="492"/>
      <c r="Z62" s="489" t="s">
        <v>2</v>
      </c>
      <c r="AA62" s="533"/>
      <c r="AB62" s="531" t="s">
        <v>3</v>
      </c>
      <c r="AC62" s="119"/>
      <c r="AD62" s="528">
        <v>9</v>
      </c>
    </row>
    <row r="63" spans="5:30" s="51" customFormat="1" ht="21" customHeight="1">
      <c r="E63" s="528"/>
      <c r="F63" s="136"/>
      <c r="G63" s="527"/>
      <c r="H63" s="530"/>
      <c r="I63" s="493"/>
      <c r="J63" s="490"/>
      <c r="K63" s="534"/>
      <c r="L63" s="532"/>
      <c r="M63" s="538"/>
      <c r="N63" s="128"/>
      <c r="P63" s="137"/>
      <c r="Q63" s="137"/>
      <c r="R63" s="215"/>
      <c r="T63" s="136"/>
      <c r="U63" s="234"/>
      <c r="V63" s="535"/>
      <c r="W63" s="527"/>
      <c r="X63" s="530"/>
      <c r="Y63" s="493"/>
      <c r="Z63" s="490"/>
      <c r="AA63" s="534"/>
      <c r="AB63" s="532"/>
      <c r="AC63" s="119"/>
      <c r="AD63" s="528"/>
    </row>
    <row r="64" spans="5:30" s="51" customFormat="1" ht="7.5" customHeight="1">
      <c r="E64" s="101"/>
      <c r="F64" s="136"/>
      <c r="G64" s="173"/>
      <c r="H64" s="68"/>
      <c r="I64" s="108"/>
      <c r="J64" s="144"/>
      <c r="K64" s="182"/>
      <c r="L64" s="119"/>
      <c r="M64" s="456"/>
      <c r="N64" s="128"/>
      <c r="P64" s="137"/>
      <c r="Q64" s="137"/>
      <c r="R64" s="215"/>
      <c r="T64" s="136"/>
      <c r="U64" s="138"/>
      <c r="V64" s="455"/>
      <c r="W64" s="220"/>
      <c r="X64" s="68"/>
      <c r="Y64" s="108"/>
      <c r="Z64" s="144"/>
      <c r="AA64" s="119"/>
      <c r="AB64" s="119"/>
      <c r="AC64" s="119"/>
      <c r="AD64" s="101"/>
    </row>
    <row r="65" spans="4:31" s="51" customFormat="1" ht="21" customHeight="1">
      <c r="D65" s="222"/>
      <c r="E65" s="101"/>
      <c r="G65" s="56" t="s">
        <v>1044</v>
      </c>
      <c r="H65" s="139"/>
      <c r="I65" s="139"/>
      <c r="J65" s="139"/>
      <c r="K65" s="139"/>
      <c r="L65" s="139"/>
      <c r="M65" s="456"/>
      <c r="N65" s="213"/>
      <c r="O65" s="219"/>
      <c r="P65" s="137"/>
      <c r="Q65" s="133"/>
      <c r="R65" s="215"/>
      <c r="T65" s="404"/>
      <c r="U65" s="237"/>
      <c r="V65" s="455"/>
      <c r="W65" s="112" t="s">
        <v>1046</v>
      </c>
      <c r="X65" s="68"/>
      <c r="Y65" s="117"/>
      <c r="Z65" s="70"/>
      <c r="AA65" s="98"/>
      <c r="AB65" s="98"/>
      <c r="AC65" s="98"/>
      <c r="AD65" s="101"/>
      <c r="AE65" s="227"/>
    </row>
    <row r="66" spans="4:31" s="51" customFormat="1" ht="21" customHeight="1">
      <c r="D66" s="223"/>
      <c r="E66" s="528">
        <v>2</v>
      </c>
      <c r="G66" s="526"/>
      <c r="H66" s="529" t="s">
        <v>1</v>
      </c>
      <c r="I66" s="492"/>
      <c r="J66" s="489" t="s">
        <v>2</v>
      </c>
      <c r="K66" s="533"/>
      <c r="L66" s="531" t="s">
        <v>3</v>
      </c>
      <c r="M66" s="456"/>
      <c r="N66" s="129"/>
      <c r="O66" s="219"/>
      <c r="P66" s="137"/>
      <c r="Q66" s="133"/>
      <c r="R66" s="215"/>
      <c r="T66" s="401"/>
      <c r="U66" s="138"/>
      <c r="V66" s="536"/>
      <c r="W66" s="526"/>
      <c r="X66" s="529" t="s">
        <v>1</v>
      </c>
      <c r="Y66" s="492"/>
      <c r="Z66" s="489" t="s">
        <v>2</v>
      </c>
      <c r="AA66" s="533"/>
      <c r="AB66" s="531" t="s">
        <v>3</v>
      </c>
      <c r="AC66" s="119"/>
      <c r="AD66" s="528">
        <v>10</v>
      </c>
      <c r="AE66" s="228"/>
    </row>
    <row r="67" spans="4:31" s="51" customFormat="1" ht="21" customHeight="1">
      <c r="D67" s="223"/>
      <c r="E67" s="528"/>
      <c r="G67" s="527"/>
      <c r="H67" s="530"/>
      <c r="I67" s="493"/>
      <c r="J67" s="490"/>
      <c r="K67" s="534"/>
      <c r="L67" s="532"/>
      <c r="M67" s="207"/>
      <c r="N67" s="208"/>
      <c r="O67" s="216"/>
      <c r="P67" s="396"/>
      <c r="Q67" s="209"/>
      <c r="R67" s="216"/>
      <c r="S67" s="209"/>
      <c r="T67" s="401"/>
      <c r="U67" s="56"/>
      <c r="V67" s="55"/>
      <c r="W67" s="527"/>
      <c r="X67" s="530"/>
      <c r="Y67" s="493"/>
      <c r="Z67" s="490"/>
      <c r="AA67" s="534"/>
      <c r="AB67" s="532"/>
      <c r="AC67" s="119"/>
      <c r="AD67" s="528"/>
      <c r="AE67" s="228"/>
    </row>
    <row r="68" spans="4:31" s="51" customFormat="1" ht="7.5" customHeight="1">
      <c r="D68" s="223"/>
      <c r="E68" s="101"/>
      <c r="G68" s="173"/>
      <c r="H68" s="68"/>
      <c r="I68" s="108"/>
      <c r="J68" s="144"/>
      <c r="K68" s="182"/>
      <c r="L68" s="119"/>
      <c r="M68" s="165"/>
      <c r="N68" s="208"/>
      <c r="O68" s="397"/>
      <c r="P68" s="396"/>
      <c r="Q68" s="209"/>
      <c r="R68" s="216"/>
      <c r="S68" s="209"/>
      <c r="T68" s="406"/>
      <c r="U68" s="56"/>
      <c r="V68" s="55"/>
      <c r="W68" s="220"/>
      <c r="X68" s="68"/>
      <c r="Y68" s="108"/>
      <c r="Z68" s="144"/>
      <c r="AA68" s="119"/>
      <c r="AB68" s="119"/>
      <c r="AC68" s="119"/>
      <c r="AD68" s="101"/>
      <c r="AE68" s="228"/>
    </row>
    <row r="69" spans="3:32" s="140" customFormat="1" ht="21" customHeight="1">
      <c r="C69" s="221"/>
      <c r="D69" s="224"/>
      <c r="E69" s="101"/>
      <c r="F69" s="51"/>
      <c r="G69" s="56" t="s">
        <v>132</v>
      </c>
      <c r="H69" s="139"/>
      <c r="I69" s="139"/>
      <c r="J69" s="139"/>
      <c r="K69" s="139"/>
      <c r="L69" s="139"/>
      <c r="M69" s="165"/>
      <c r="N69" s="208"/>
      <c r="O69" s="398"/>
      <c r="P69" s="216"/>
      <c r="Q69" s="396"/>
      <c r="R69" s="216"/>
      <c r="S69" s="396"/>
      <c r="T69" s="407"/>
      <c r="U69" s="56"/>
      <c r="V69" s="55"/>
      <c r="W69" s="112" t="s">
        <v>144</v>
      </c>
      <c r="X69" s="68"/>
      <c r="Y69" s="117"/>
      <c r="Z69" s="70"/>
      <c r="AA69" s="98"/>
      <c r="AB69" s="98"/>
      <c r="AC69" s="98"/>
      <c r="AD69" s="101"/>
      <c r="AE69" s="228"/>
      <c r="AF69" s="233"/>
    </row>
    <row r="70" spans="4:31" s="140" customFormat="1" ht="21" customHeight="1">
      <c r="D70" s="224"/>
      <c r="E70" s="528">
        <v>3</v>
      </c>
      <c r="F70" s="51"/>
      <c r="G70" s="526"/>
      <c r="H70" s="529" t="s">
        <v>1</v>
      </c>
      <c r="I70" s="492"/>
      <c r="J70" s="489" t="s">
        <v>2</v>
      </c>
      <c r="K70" s="533"/>
      <c r="L70" s="531" t="s">
        <v>3</v>
      </c>
      <c r="M70" s="190"/>
      <c r="N70" s="208"/>
      <c r="O70" s="399"/>
      <c r="P70" s="216"/>
      <c r="Q70" s="396"/>
      <c r="R70" s="216"/>
      <c r="S70" s="396"/>
      <c r="T70" s="400"/>
      <c r="U70" s="56"/>
      <c r="V70" s="141"/>
      <c r="W70" s="526"/>
      <c r="X70" s="529" t="s">
        <v>1</v>
      </c>
      <c r="Y70" s="492"/>
      <c r="Z70" s="489" t="s">
        <v>2</v>
      </c>
      <c r="AA70" s="533"/>
      <c r="AB70" s="531" t="s">
        <v>3</v>
      </c>
      <c r="AC70" s="119"/>
      <c r="AD70" s="528">
        <v>11</v>
      </c>
      <c r="AE70" s="228"/>
    </row>
    <row r="71" spans="4:31" s="140" customFormat="1" ht="21" customHeight="1">
      <c r="D71" s="224"/>
      <c r="E71" s="528"/>
      <c r="G71" s="527"/>
      <c r="H71" s="530"/>
      <c r="I71" s="493"/>
      <c r="J71" s="490"/>
      <c r="K71" s="534"/>
      <c r="L71" s="532"/>
      <c r="M71" s="456"/>
      <c r="N71" s="129"/>
      <c r="O71" s="400"/>
      <c r="P71" s="169"/>
      <c r="R71" s="217"/>
      <c r="T71" s="400"/>
      <c r="U71" s="138"/>
      <c r="V71" s="535"/>
      <c r="W71" s="527"/>
      <c r="X71" s="530"/>
      <c r="Y71" s="493"/>
      <c r="Z71" s="490"/>
      <c r="AA71" s="534"/>
      <c r="AB71" s="532"/>
      <c r="AC71" s="119"/>
      <c r="AD71" s="528"/>
      <c r="AE71" s="228"/>
    </row>
    <row r="72" spans="4:31" s="140" customFormat="1" ht="7.5" customHeight="1">
      <c r="D72" s="225"/>
      <c r="E72" s="101"/>
      <c r="G72" s="173"/>
      <c r="H72" s="68"/>
      <c r="I72" s="108"/>
      <c r="J72" s="144"/>
      <c r="K72" s="182"/>
      <c r="L72" s="119"/>
      <c r="M72" s="456"/>
      <c r="N72" s="129"/>
      <c r="O72" s="400"/>
      <c r="P72" s="169"/>
      <c r="R72" s="217"/>
      <c r="T72" s="400"/>
      <c r="U72" s="138"/>
      <c r="V72" s="455"/>
      <c r="W72" s="220"/>
      <c r="X72" s="68"/>
      <c r="Y72" s="108"/>
      <c r="Z72" s="144"/>
      <c r="AA72" s="119"/>
      <c r="AB72" s="119"/>
      <c r="AC72" s="119"/>
      <c r="AD72" s="101"/>
      <c r="AE72" s="229"/>
    </row>
    <row r="73" spans="5:31" s="140" customFormat="1" ht="21" customHeight="1">
      <c r="E73" s="101"/>
      <c r="G73" s="56" t="s">
        <v>57</v>
      </c>
      <c r="K73" s="142"/>
      <c r="L73" s="142"/>
      <c r="M73" s="456"/>
      <c r="N73" s="214"/>
      <c r="O73" s="400"/>
      <c r="P73" s="169"/>
      <c r="R73" s="217"/>
      <c r="T73" s="408"/>
      <c r="U73" s="218"/>
      <c r="V73" s="455"/>
      <c r="W73" s="112" t="s">
        <v>1047</v>
      </c>
      <c r="X73" s="68"/>
      <c r="Y73" s="117"/>
      <c r="Z73" s="70"/>
      <c r="AA73" s="98"/>
      <c r="AB73" s="98"/>
      <c r="AC73" s="98"/>
      <c r="AD73" s="101"/>
      <c r="AE73" s="51"/>
    </row>
    <row r="74" spans="5:30" ht="21" customHeight="1">
      <c r="E74" s="528">
        <v>4</v>
      </c>
      <c r="G74" s="526"/>
      <c r="H74" s="529" t="s">
        <v>1</v>
      </c>
      <c r="I74" s="492"/>
      <c r="J74" s="489" t="s">
        <v>2</v>
      </c>
      <c r="K74" s="533"/>
      <c r="L74" s="531" t="s">
        <v>3</v>
      </c>
      <c r="M74" s="537"/>
      <c r="N74" s="128"/>
      <c r="O74" s="244"/>
      <c r="R74" s="36"/>
      <c r="T74" s="36"/>
      <c r="U74" s="138"/>
      <c r="V74" s="536"/>
      <c r="W74" s="526"/>
      <c r="X74" s="529" t="s">
        <v>1</v>
      </c>
      <c r="Y74" s="492"/>
      <c r="Z74" s="489" t="s">
        <v>2</v>
      </c>
      <c r="AA74" s="533"/>
      <c r="AB74" s="531" t="s">
        <v>3</v>
      </c>
      <c r="AC74" s="119"/>
      <c r="AD74" s="528">
        <v>12</v>
      </c>
    </row>
    <row r="75" spans="5:30" ht="21" customHeight="1">
      <c r="E75" s="528"/>
      <c r="G75" s="527"/>
      <c r="H75" s="530"/>
      <c r="I75" s="493"/>
      <c r="J75" s="490"/>
      <c r="K75" s="534"/>
      <c r="L75" s="532"/>
      <c r="M75" s="51"/>
      <c r="N75" s="128"/>
      <c r="O75" s="244"/>
      <c r="P75" s="36"/>
      <c r="Q75" s="31"/>
      <c r="R75" s="36"/>
      <c r="S75" s="244"/>
      <c r="T75" s="36"/>
      <c r="W75" s="527"/>
      <c r="X75" s="530"/>
      <c r="Y75" s="493"/>
      <c r="Z75" s="490"/>
      <c r="AA75" s="534"/>
      <c r="AB75" s="532"/>
      <c r="AC75" s="119"/>
      <c r="AD75" s="528"/>
    </row>
    <row r="76" spans="5:30" ht="7.5" customHeight="1">
      <c r="E76" s="51"/>
      <c r="O76" s="244"/>
      <c r="P76" s="410"/>
      <c r="Q76" s="35"/>
      <c r="R76" s="410"/>
      <c r="S76" s="411"/>
      <c r="T76" s="36"/>
      <c r="AD76" s="51"/>
    </row>
    <row r="77" spans="3:32" ht="21" customHeight="1">
      <c r="C77" s="51"/>
      <c r="D77" s="51"/>
      <c r="E77" s="51"/>
      <c r="F77" s="51"/>
      <c r="G77" s="56" t="s">
        <v>131</v>
      </c>
      <c r="H77" s="51"/>
      <c r="I77" s="133"/>
      <c r="J77" s="133"/>
      <c r="K77" s="90"/>
      <c r="L77" s="90"/>
      <c r="N77" s="51"/>
      <c r="O77" s="401"/>
      <c r="T77" s="219"/>
      <c r="W77" s="112" t="s">
        <v>1048</v>
      </c>
      <c r="X77" s="68"/>
      <c r="Y77" s="117"/>
      <c r="Z77" s="70"/>
      <c r="AA77" s="98"/>
      <c r="AB77" s="98"/>
      <c r="AC77" s="98"/>
      <c r="AD77" s="51"/>
      <c r="AF77" s="51"/>
    </row>
    <row r="78" spans="3:32" ht="21" customHeight="1">
      <c r="C78" s="51"/>
      <c r="D78" s="51"/>
      <c r="E78" s="528">
        <v>5</v>
      </c>
      <c r="F78" s="51"/>
      <c r="G78" s="526"/>
      <c r="H78" s="529" t="s">
        <v>1</v>
      </c>
      <c r="I78" s="492"/>
      <c r="J78" s="489" t="s">
        <v>2</v>
      </c>
      <c r="K78" s="533"/>
      <c r="L78" s="531" t="s">
        <v>3</v>
      </c>
      <c r="M78" s="134"/>
      <c r="N78" s="128"/>
      <c r="O78" s="401"/>
      <c r="T78" s="219"/>
      <c r="V78" s="135"/>
      <c r="W78" s="526"/>
      <c r="X78" s="529" t="s">
        <v>1</v>
      </c>
      <c r="Y78" s="492"/>
      <c r="Z78" s="489" t="s">
        <v>2</v>
      </c>
      <c r="AA78" s="533"/>
      <c r="AB78" s="531" t="s">
        <v>3</v>
      </c>
      <c r="AC78" s="119"/>
      <c r="AD78" s="528">
        <v>13</v>
      </c>
      <c r="AF78" s="51"/>
    </row>
    <row r="79" spans="3:32" ht="21" customHeight="1">
      <c r="C79" s="51"/>
      <c r="D79" s="51"/>
      <c r="E79" s="528"/>
      <c r="F79" s="136"/>
      <c r="G79" s="527"/>
      <c r="H79" s="530"/>
      <c r="I79" s="493"/>
      <c r="J79" s="490"/>
      <c r="K79" s="534"/>
      <c r="L79" s="532"/>
      <c r="M79" s="538"/>
      <c r="N79" s="128"/>
      <c r="O79" s="401"/>
      <c r="T79" s="219"/>
      <c r="U79" s="234"/>
      <c r="V79" s="535"/>
      <c r="W79" s="527"/>
      <c r="X79" s="530"/>
      <c r="Y79" s="493"/>
      <c r="Z79" s="490"/>
      <c r="AA79" s="534"/>
      <c r="AB79" s="532"/>
      <c r="AC79" s="119"/>
      <c r="AD79" s="528"/>
      <c r="AF79" s="51"/>
    </row>
    <row r="80" spans="3:32" ht="7.5" customHeight="1">
      <c r="C80" s="51"/>
      <c r="D80" s="51"/>
      <c r="E80" s="101"/>
      <c r="F80" s="136"/>
      <c r="G80" s="173"/>
      <c r="H80" s="68"/>
      <c r="I80" s="108"/>
      <c r="J80" s="144"/>
      <c r="K80" s="182"/>
      <c r="L80" s="119"/>
      <c r="M80" s="456"/>
      <c r="N80" s="128"/>
      <c r="O80" s="401"/>
      <c r="T80" s="219"/>
      <c r="U80" s="138"/>
      <c r="V80" s="455"/>
      <c r="W80" s="220"/>
      <c r="X80" s="68"/>
      <c r="Y80" s="108"/>
      <c r="Z80" s="144"/>
      <c r="AA80" s="119"/>
      <c r="AB80" s="119"/>
      <c r="AC80" s="119"/>
      <c r="AD80" s="101"/>
      <c r="AF80" s="51"/>
    </row>
    <row r="81" spans="3:32" ht="21" customHeight="1">
      <c r="C81" s="51"/>
      <c r="D81" s="222"/>
      <c r="E81" s="101"/>
      <c r="F81" s="51"/>
      <c r="G81" s="56" t="s">
        <v>1045</v>
      </c>
      <c r="H81" s="139"/>
      <c r="I81" s="139"/>
      <c r="J81" s="139"/>
      <c r="K81" s="139"/>
      <c r="L81" s="139"/>
      <c r="M81" s="456"/>
      <c r="N81" s="213"/>
      <c r="O81" s="402"/>
      <c r="T81" s="408"/>
      <c r="U81" s="237"/>
      <c r="V81" s="455"/>
      <c r="W81" s="112" t="s">
        <v>1049</v>
      </c>
      <c r="X81" s="68"/>
      <c r="Y81" s="117"/>
      <c r="Z81" s="70"/>
      <c r="AA81" s="98"/>
      <c r="AB81" s="98"/>
      <c r="AC81" s="98"/>
      <c r="AD81" s="101"/>
      <c r="AE81" s="227"/>
      <c r="AF81" s="51"/>
    </row>
    <row r="82" spans="3:32" ht="21" customHeight="1">
      <c r="C82" s="51"/>
      <c r="D82" s="223"/>
      <c r="E82" s="528">
        <v>6</v>
      </c>
      <c r="F82" s="51"/>
      <c r="G82" s="526"/>
      <c r="H82" s="529" t="s">
        <v>1</v>
      </c>
      <c r="I82" s="492"/>
      <c r="J82" s="489" t="s">
        <v>2</v>
      </c>
      <c r="K82" s="533"/>
      <c r="L82" s="531" t="s">
        <v>3</v>
      </c>
      <c r="M82" s="456"/>
      <c r="N82" s="129"/>
      <c r="O82" s="402"/>
      <c r="T82" s="402"/>
      <c r="U82" s="138"/>
      <c r="V82" s="536"/>
      <c r="W82" s="526"/>
      <c r="X82" s="529" t="s">
        <v>1</v>
      </c>
      <c r="Y82" s="492"/>
      <c r="Z82" s="489" t="s">
        <v>2</v>
      </c>
      <c r="AA82" s="533"/>
      <c r="AB82" s="531" t="s">
        <v>3</v>
      </c>
      <c r="AC82" s="119"/>
      <c r="AD82" s="528">
        <v>14</v>
      </c>
      <c r="AE82" s="228"/>
      <c r="AF82" s="51"/>
    </row>
    <row r="83" spans="3:32" ht="21" customHeight="1">
      <c r="C83" s="51"/>
      <c r="D83" s="223"/>
      <c r="E83" s="528"/>
      <c r="F83" s="51"/>
      <c r="G83" s="527"/>
      <c r="H83" s="530"/>
      <c r="I83" s="493"/>
      <c r="J83" s="490"/>
      <c r="K83" s="534"/>
      <c r="L83" s="532"/>
      <c r="M83" s="207"/>
      <c r="N83" s="208"/>
      <c r="O83" s="399"/>
      <c r="T83" s="402"/>
      <c r="V83" s="55"/>
      <c r="W83" s="527"/>
      <c r="X83" s="530"/>
      <c r="Y83" s="493"/>
      <c r="Z83" s="490"/>
      <c r="AA83" s="534"/>
      <c r="AB83" s="532"/>
      <c r="AC83" s="119"/>
      <c r="AD83" s="528"/>
      <c r="AE83" s="228"/>
      <c r="AF83" s="51"/>
    </row>
    <row r="84" spans="3:32" ht="7.5" customHeight="1">
      <c r="C84" s="51"/>
      <c r="D84" s="223"/>
      <c r="E84" s="101"/>
      <c r="F84" s="51"/>
      <c r="G84" s="173"/>
      <c r="H84" s="68"/>
      <c r="I84" s="108"/>
      <c r="J84" s="144"/>
      <c r="K84" s="182"/>
      <c r="L84" s="119"/>
      <c r="M84" s="165"/>
      <c r="N84" s="208"/>
      <c r="O84" s="398"/>
      <c r="T84" s="407"/>
      <c r="V84" s="55"/>
      <c r="W84" s="220"/>
      <c r="X84" s="68"/>
      <c r="Y84" s="108"/>
      <c r="Z84" s="144"/>
      <c r="AA84" s="119"/>
      <c r="AB84" s="119"/>
      <c r="AC84" s="119"/>
      <c r="AD84" s="101"/>
      <c r="AE84" s="228"/>
      <c r="AF84" s="51"/>
    </row>
    <row r="85" spans="3:32" ht="21" customHeight="1">
      <c r="C85" s="221"/>
      <c r="D85" s="224"/>
      <c r="E85" s="101"/>
      <c r="F85" s="51"/>
      <c r="G85" s="56" t="s">
        <v>133</v>
      </c>
      <c r="H85" s="139"/>
      <c r="I85" s="139"/>
      <c r="J85" s="139"/>
      <c r="K85" s="139"/>
      <c r="L85" s="139"/>
      <c r="M85" s="165"/>
      <c r="N85" s="208"/>
      <c r="O85" s="403"/>
      <c r="T85" s="409"/>
      <c r="V85" s="55"/>
      <c r="W85" s="112" t="s">
        <v>145</v>
      </c>
      <c r="X85" s="68"/>
      <c r="Y85" s="117"/>
      <c r="Z85" s="70"/>
      <c r="AA85" s="98"/>
      <c r="AB85" s="98"/>
      <c r="AC85" s="98"/>
      <c r="AD85" s="101"/>
      <c r="AE85" s="228"/>
      <c r="AF85" s="233"/>
    </row>
    <row r="86" spans="3:32" ht="21" customHeight="1">
      <c r="C86" s="140"/>
      <c r="D86" s="224"/>
      <c r="E86" s="528">
        <v>7</v>
      </c>
      <c r="F86" s="51"/>
      <c r="G86" s="526"/>
      <c r="H86" s="529" t="s">
        <v>1</v>
      </c>
      <c r="I86" s="492"/>
      <c r="J86" s="489" t="s">
        <v>2</v>
      </c>
      <c r="K86" s="533"/>
      <c r="L86" s="531" t="s">
        <v>3</v>
      </c>
      <c r="M86" s="190"/>
      <c r="N86" s="208"/>
      <c r="O86" s="216"/>
      <c r="T86" s="405"/>
      <c r="V86" s="141"/>
      <c r="W86" s="526"/>
      <c r="X86" s="529" t="s">
        <v>1</v>
      </c>
      <c r="Y86" s="492"/>
      <c r="Z86" s="489" t="s">
        <v>2</v>
      </c>
      <c r="AA86" s="533"/>
      <c r="AB86" s="531" t="s">
        <v>3</v>
      </c>
      <c r="AC86" s="119"/>
      <c r="AD86" s="528">
        <v>15</v>
      </c>
      <c r="AE86" s="228"/>
      <c r="AF86" s="140"/>
    </row>
    <row r="87" spans="3:32" ht="21" customHeight="1">
      <c r="C87" s="140"/>
      <c r="D87" s="224"/>
      <c r="E87" s="528"/>
      <c r="F87" s="140"/>
      <c r="G87" s="527"/>
      <c r="H87" s="530"/>
      <c r="I87" s="493"/>
      <c r="J87" s="490"/>
      <c r="K87" s="534"/>
      <c r="L87" s="532"/>
      <c r="M87" s="456"/>
      <c r="N87" s="129"/>
      <c r="O87" s="217"/>
      <c r="T87" s="405"/>
      <c r="U87" s="138"/>
      <c r="V87" s="535"/>
      <c r="W87" s="527"/>
      <c r="X87" s="530"/>
      <c r="Y87" s="493"/>
      <c r="Z87" s="490"/>
      <c r="AA87" s="534"/>
      <c r="AB87" s="532"/>
      <c r="AC87" s="119"/>
      <c r="AD87" s="528"/>
      <c r="AE87" s="228"/>
      <c r="AF87" s="140"/>
    </row>
    <row r="88" spans="3:32" ht="7.5" customHeight="1">
      <c r="C88" s="140"/>
      <c r="D88" s="225"/>
      <c r="E88" s="101"/>
      <c r="F88" s="140"/>
      <c r="G88" s="173"/>
      <c r="H88" s="68"/>
      <c r="I88" s="108"/>
      <c r="J88" s="144"/>
      <c r="K88" s="182"/>
      <c r="L88" s="119"/>
      <c r="M88" s="456"/>
      <c r="N88" s="129"/>
      <c r="O88" s="217"/>
      <c r="T88" s="405"/>
      <c r="U88" s="138"/>
      <c r="V88" s="455"/>
      <c r="W88" s="220"/>
      <c r="X88" s="68"/>
      <c r="Y88" s="108"/>
      <c r="Z88" s="144"/>
      <c r="AA88" s="119"/>
      <c r="AB88" s="119"/>
      <c r="AC88" s="119"/>
      <c r="AD88" s="101"/>
      <c r="AE88" s="229"/>
      <c r="AF88" s="140"/>
    </row>
    <row r="89" spans="3:32" ht="21" customHeight="1">
      <c r="C89" s="140"/>
      <c r="D89" s="140"/>
      <c r="E89" s="101"/>
      <c r="F89" s="140"/>
      <c r="G89" s="56" t="s">
        <v>58</v>
      </c>
      <c r="H89" s="140"/>
      <c r="I89" s="140"/>
      <c r="J89" s="140"/>
      <c r="K89" s="142"/>
      <c r="L89" s="142"/>
      <c r="M89" s="456"/>
      <c r="N89" s="214"/>
      <c r="O89" s="217"/>
      <c r="T89" s="404"/>
      <c r="U89" s="218"/>
      <c r="V89" s="455"/>
      <c r="W89" s="112" t="s">
        <v>1050</v>
      </c>
      <c r="X89" s="68"/>
      <c r="Y89" s="117"/>
      <c r="Z89" s="70"/>
      <c r="AA89" s="98"/>
      <c r="AB89" s="98"/>
      <c r="AC89" s="98"/>
      <c r="AD89" s="101"/>
      <c r="AF89" s="140"/>
    </row>
    <row r="90" spans="5:30" ht="21" customHeight="1">
      <c r="E90" s="528">
        <v>8</v>
      </c>
      <c r="G90" s="526"/>
      <c r="H90" s="529" t="s">
        <v>1</v>
      </c>
      <c r="I90" s="492"/>
      <c r="J90" s="489" t="s">
        <v>2</v>
      </c>
      <c r="K90" s="533"/>
      <c r="L90" s="531" t="s">
        <v>3</v>
      </c>
      <c r="M90" s="537"/>
      <c r="N90" s="128"/>
      <c r="U90" s="138"/>
      <c r="V90" s="536"/>
      <c r="W90" s="526"/>
      <c r="X90" s="529" t="s">
        <v>1</v>
      </c>
      <c r="Y90" s="492"/>
      <c r="Z90" s="489" t="s">
        <v>2</v>
      </c>
      <c r="AA90" s="533"/>
      <c r="AB90" s="531" t="s">
        <v>3</v>
      </c>
      <c r="AC90" s="119"/>
      <c r="AD90" s="528">
        <v>16</v>
      </c>
    </row>
    <row r="91" spans="5:30" ht="21" customHeight="1">
      <c r="E91" s="528"/>
      <c r="G91" s="527"/>
      <c r="H91" s="530"/>
      <c r="I91" s="493"/>
      <c r="J91" s="490"/>
      <c r="K91" s="534"/>
      <c r="L91" s="532"/>
      <c r="M91" s="51"/>
      <c r="N91" s="128"/>
      <c r="W91" s="527"/>
      <c r="X91" s="530"/>
      <c r="Y91" s="493"/>
      <c r="Z91" s="490"/>
      <c r="AA91" s="534"/>
      <c r="AB91" s="532"/>
      <c r="AC91" s="119"/>
      <c r="AD91" s="528"/>
    </row>
    <row r="92" ht="6" customHeight="1"/>
  </sheetData>
  <sheetProtection/>
  <mergeCells count="384">
    <mergeCell ref="K57:K58"/>
    <mergeCell ref="AB57:AB58"/>
    <mergeCell ref="AD57:AD58"/>
    <mergeCell ref="L57:L58"/>
    <mergeCell ref="W57:W58"/>
    <mergeCell ref="X57:X58"/>
    <mergeCell ref="Y57:Y58"/>
    <mergeCell ref="Z57:Z58"/>
    <mergeCell ref="AA57:AA58"/>
    <mergeCell ref="W53:W54"/>
    <mergeCell ref="X53:X54"/>
    <mergeCell ref="Y53:Y54"/>
    <mergeCell ref="Z53:Z54"/>
    <mergeCell ref="AA53:AA54"/>
    <mergeCell ref="E57:E58"/>
    <mergeCell ref="G57:G58"/>
    <mergeCell ref="H57:H58"/>
    <mergeCell ref="I57:I58"/>
    <mergeCell ref="J57:J58"/>
    <mergeCell ref="P52:S53"/>
    <mergeCell ref="E53:E54"/>
    <mergeCell ref="G53:G54"/>
    <mergeCell ref="H53:H54"/>
    <mergeCell ref="I53:I54"/>
    <mergeCell ref="J53:J54"/>
    <mergeCell ref="K53:K54"/>
    <mergeCell ref="L53:L54"/>
    <mergeCell ref="E30:G30"/>
    <mergeCell ref="X27:X28"/>
    <mergeCell ref="Y27:Y28"/>
    <mergeCell ref="Z27:Z28"/>
    <mergeCell ref="AA27:AA28"/>
    <mergeCell ref="AB27:AB28"/>
    <mergeCell ref="W27:W28"/>
    <mergeCell ref="AD27:AD28"/>
    <mergeCell ref="AB25:AB26"/>
    <mergeCell ref="AD25:AD26"/>
    <mergeCell ref="E27:E28"/>
    <mergeCell ref="G27:G28"/>
    <mergeCell ref="H27:H28"/>
    <mergeCell ref="I27:I28"/>
    <mergeCell ref="J27:J28"/>
    <mergeCell ref="K27:K28"/>
    <mergeCell ref="L27:L28"/>
    <mergeCell ref="L25:L26"/>
    <mergeCell ref="W25:W26"/>
    <mergeCell ref="X25:X26"/>
    <mergeCell ref="Y25:Y26"/>
    <mergeCell ref="Z25:Z26"/>
    <mergeCell ref="AA25:AA26"/>
    <mergeCell ref="AB23:AB24"/>
    <mergeCell ref="AD23:AD24"/>
    <mergeCell ref="M24:M25"/>
    <mergeCell ref="V24:V25"/>
    <mergeCell ref="E25:E26"/>
    <mergeCell ref="G25:G26"/>
    <mergeCell ref="H25:H26"/>
    <mergeCell ref="I25:I26"/>
    <mergeCell ref="J25:J26"/>
    <mergeCell ref="K25:K26"/>
    <mergeCell ref="L23:L24"/>
    <mergeCell ref="W23:W24"/>
    <mergeCell ref="X23:X24"/>
    <mergeCell ref="Y23:Y24"/>
    <mergeCell ref="Z23:Z24"/>
    <mergeCell ref="AA23:AA24"/>
    <mergeCell ref="AB21:AB22"/>
    <mergeCell ref="AD21:AD22"/>
    <mergeCell ref="O22:O23"/>
    <mergeCell ref="T22:T23"/>
    <mergeCell ref="E23:E24"/>
    <mergeCell ref="G23:G24"/>
    <mergeCell ref="H23:H24"/>
    <mergeCell ref="I23:I24"/>
    <mergeCell ref="J23:J24"/>
    <mergeCell ref="K23:K24"/>
    <mergeCell ref="X21:X22"/>
    <mergeCell ref="Y21:Y22"/>
    <mergeCell ref="Z21:Z22"/>
    <mergeCell ref="AA21:AA22"/>
    <mergeCell ref="V20:V21"/>
    <mergeCell ref="X19:X20"/>
    <mergeCell ref="W19:W20"/>
    <mergeCell ref="AD19:AD20"/>
    <mergeCell ref="M20:M21"/>
    <mergeCell ref="E21:E22"/>
    <mergeCell ref="G21:G22"/>
    <mergeCell ref="H21:H22"/>
    <mergeCell ref="I21:I22"/>
    <mergeCell ref="J21:J22"/>
    <mergeCell ref="K21:K22"/>
    <mergeCell ref="L21:L22"/>
    <mergeCell ref="W21:W22"/>
    <mergeCell ref="AB17:AB18"/>
    <mergeCell ref="W17:W18"/>
    <mergeCell ref="AD17:AD18"/>
    <mergeCell ref="J19:J20"/>
    <mergeCell ref="K19:K20"/>
    <mergeCell ref="L19:L20"/>
    <mergeCell ref="Y19:Y20"/>
    <mergeCell ref="Z19:Z20"/>
    <mergeCell ref="AA19:AA20"/>
    <mergeCell ref="AB19:AB20"/>
    <mergeCell ref="S16:S17"/>
    <mergeCell ref="Y17:Y18"/>
    <mergeCell ref="Z17:Z18"/>
    <mergeCell ref="W15:W16"/>
    <mergeCell ref="AA17:AA18"/>
    <mergeCell ref="P16:P17"/>
    <mergeCell ref="X15:X16"/>
    <mergeCell ref="X17:X18"/>
    <mergeCell ref="AB13:AB14"/>
    <mergeCell ref="AD13:AD14"/>
    <mergeCell ref="J15:J16"/>
    <mergeCell ref="K15:K16"/>
    <mergeCell ref="L15:L16"/>
    <mergeCell ref="Y15:Y16"/>
    <mergeCell ref="Z15:Z16"/>
    <mergeCell ref="AA15:AA16"/>
    <mergeCell ref="AB15:AB16"/>
    <mergeCell ref="AD15:AD16"/>
    <mergeCell ref="V12:V13"/>
    <mergeCell ref="L13:L14"/>
    <mergeCell ref="Y13:Y14"/>
    <mergeCell ref="Z13:Z14"/>
    <mergeCell ref="AA13:AA14"/>
    <mergeCell ref="W11:W12"/>
    <mergeCell ref="W13:W14"/>
    <mergeCell ref="X13:X14"/>
    <mergeCell ref="AB9:AB10"/>
    <mergeCell ref="AD9:AD10"/>
    <mergeCell ref="O10:O11"/>
    <mergeCell ref="T10:T11"/>
    <mergeCell ref="L11:L12"/>
    <mergeCell ref="Y11:Y12"/>
    <mergeCell ref="Z11:Z12"/>
    <mergeCell ref="AA11:AA12"/>
    <mergeCell ref="AB11:AB12"/>
    <mergeCell ref="AD11:AD12"/>
    <mergeCell ref="AB7:AB8"/>
    <mergeCell ref="AD7:AD8"/>
    <mergeCell ref="M8:M9"/>
    <mergeCell ref="V8:V9"/>
    <mergeCell ref="J9:J10"/>
    <mergeCell ref="K9:K10"/>
    <mergeCell ref="L9:L10"/>
    <mergeCell ref="Y9:Y10"/>
    <mergeCell ref="Z9:Z10"/>
    <mergeCell ref="AA9:AA10"/>
    <mergeCell ref="X5:X6"/>
    <mergeCell ref="H15:H16"/>
    <mergeCell ref="AB5:AB6"/>
    <mergeCell ref="AD5:AD6"/>
    <mergeCell ref="J7:J8"/>
    <mergeCell ref="K7:K8"/>
    <mergeCell ref="L7:L8"/>
    <mergeCell ref="Y7:Y8"/>
    <mergeCell ref="Z7:Z8"/>
    <mergeCell ref="AA7:AA8"/>
    <mergeCell ref="E15:E16"/>
    <mergeCell ref="A5:A6"/>
    <mergeCell ref="G1:AA1"/>
    <mergeCell ref="J5:J6"/>
    <mergeCell ref="K5:K6"/>
    <mergeCell ref="L5:L6"/>
    <mergeCell ref="Y5:Y6"/>
    <mergeCell ref="Z5:Z6"/>
    <mergeCell ref="AA5:AA6"/>
    <mergeCell ref="W5:W6"/>
    <mergeCell ref="G7:G8"/>
    <mergeCell ref="G9:G10"/>
    <mergeCell ref="G11:G12"/>
    <mergeCell ref="G13:G14"/>
    <mergeCell ref="G15:G16"/>
    <mergeCell ref="G17:G18"/>
    <mergeCell ref="I7:I8"/>
    <mergeCell ref="I9:I10"/>
    <mergeCell ref="I11:I12"/>
    <mergeCell ref="I13:I14"/>
    <mergeCell ref="H19:H20"/>
    <mergeCell ref="H5:H6"/>
    <mergeCell ref="H7:H8"/>
    <mergeCell ref="H9:H10"/>
    <mergeCell ref="H11:H12"/>
    <mergeCell ref="H13:H14"/>
    <mergeCell ref="H17:H18"/>
    <mergeCell ref="E17:E18"/>
    <mergeCell ref="E19:E20"/>
    <mergeCell ref="G19:G20"/>
    <mergeCell ref="J17:J18"/>
    <mergeCell ref="G5:G6"/>
    <mergeCell ref="I15:I16"/>
    <mergeCell ref="I17:I18"/>
    <mergeCell ref="I19:I20"/>
    <mergeCell ref="I5:I6"/>
    <mergeCell ref="W7:W8"/>
    <mergeCell ref="W9:W10"/>
    <mergeCell ref="J13:J14"/>
    <mergeCell ref="K13:K14"/>
    <mergeCell ref="X7:X8"/>
    <mergeCell ref="X9:X10"/>
    <mergeCell ref="X11:X12"/>
    <mergeCell ref="J11:J12"/>
    <mergeCell ref="K11:K12"/>
    <mergeCell ref="M12:M13"/>
    <mergeCell ref="K17:K18"/>
    <mergeCell ref="L17:L18"/>
    <mergeCell ref="AA49:AA50"/>
    <mergeCell ref="AB49:AB50"/>
    <mergeCell ref="X3:AD3"/>
    <mergeCell ref="E5:E6"/>
    <mergeCell ref="E7:E8"/>
    <mergeCell ref="E9:E10"/>
    <mergeCell ref="E11:E12"/>
    <mergeCell ref="E13:E14"/>
    <mergeCell ref="W66:W67"/>
    <mergeCell ref="X66:X67"/>
    <mergeCell ref="Y66:Y67"/>
    <mergeCell ref="Z66:Z67"/>
    <mergeCell ref="L43:L44"/>
    <mergeCell ref="P43:S44"/>
    <mergeCell ref="W43:W44"/>
    <mergeCell ref="X43:X44"/>
    <mergeCell ref="Y43:Y44"/>
    <mergeCell ref="Z43:Z44"/>
    <mergeCell ref="E43:E44"/>
    <mergeCell ref="G43:G44"/>
    <mergeCell ref="H43:H44"/>
    <mergeCell ref="I43:I44"/>
    <mergeCell ref="J43:J44"/>
    <mergeCell ref="K43:K44"/>
    <mergeCell ref="AA43:AA44"/>
    <mergeCell ref="AB43:AB44"/>
    <mergeCell ref="AD43:AD44"/>
    <mergeCell ref="V44:V46"/>
    <mergeCell ref="W46:W47"/>
    <mergeCell ref="X46:X47"/>
    <mergeCell ref="Y46:Y47"/>
    <mergeCell ref="Z46:Z47"/>
    <mergeCell ref="AA46:AA47"/>
    <mergeCell ref="AB46:AB47"/>
    <mergeCell ref="N45:N46"/>
    <mergeCell ref="E46:E47"/>
    <mergeCell ref="G46:G47"/>
    <mergeCell ref="H46:H47"/>
    <mergeCell ref="I46:I47"/>
    <mergeCell ref="J46:J47"/>
    <mergeCell ref="K46:K47"/>
    <mergeCell ref="L46:L47"/>
    <mergeCell ref="AD46:AD47"/>
    <mergeCell ref="M47:M49"/>
    <mergeCell ref="U47:U48"/>
    <mergeCell ref="E49:E50"/>
    <mergeCell ref="G49:G50"/>
    <mergeCell ref="H49:H50"/>
    <mergeCell ref="I49:I50"/>
    <mergeCell ref="J49:J50"/>
    <mergeCell ref="K49:K50"/>
    <mergeCell ref="L49:L50"/>
    <mergeCell ref="W49:W50"/>
    <mergeCell ref="X49:X50"/>
    <mergeCell ref="Y49:Y50"/>
    <mergeCell ref="Z49:Z50"/>
    <mergeCell ref="AD49:AD50"/>
    <mergeCell ref="P61:S62"/>
    <mergeCell ref="AB62:AB63"/>
    <mergeCell ref="AD62:AD63"/>
    <mergeCell ref="AB53:AB54"/>
    <mergeCell ref="AD53:AD54"/>
    <mergeCell ref="E62:E63"/>
    <mergeCell ref="G62:G63"/>
    <mergeCell ref="H62:H63"/>
    <mergeCell ref="I62:I63"/>
    <mergeCell ref="J62:J63"/>
    <mergeCell ref="K62:K63"/>
    <mergeCell ref="L62:L63"/>
    <mergeCell ref="W62:W63"/>
    <mergeCell ref="X62:X63"/>
    <mergeCell ref="Y62:Y63"/>
    <mergeCell ref="Z62:Z63"/>
    <mergeCell ref="AA62:AA63"/>
    <mergeCell ref="M63:M66"/>
    <mergeCell ref="V63:V66"/>
    <mergeCell ref="L66:L67"/>
    <mergeCell ref="AA66:AA67"/>
    <mergeCell ref="E66:E67"/>
    <mergeCell ref="G66:G67"/>
    <mergeCell ref="H66:H67"/>
    <mergeCell ref="I66:I67"/>
    <mergeCell ref="J66:J67"/>
    <mergeCell ref="K66:K67"/>
    <mergeCell ref="AB66:AB67"/>
    <mergeCell ref="AD66:AD67"/>
    <mergeCell ref="E70:E71"/>
    <mergeCell ref="G70:G71"/>
    <mergeCell ref="H70:H71"/>
    <mergeCell ref="I70:I71"/>
    <mergeCell ref="J70:J71"/>
    <mergeCell ref="K70:K71"/>
    <mergeCell ref="L70:L71"/>
    <mergeCell ref="Y70:Y71"/>
    <mergeCell ref="AB70:AB71"/>
    <mergeCell ref="AD70:AD71"/>
    <mergeCell ref="M71:M74"/>
    <mergeCell ref="V71:V74"/>
    <mergeCell ref="W74:W75"/>
    <mergeCell ref="X74:X75"/>
    <mergeCell ref="Y74:Y75"/>
    <mergeCell ref="Z74:Z75"/>
    <mergeCell ref="W70:W71"/>
    <mergeCell ref="X70:X71"/>
    <mergeCell ref="H74:H75"/>
    <mergeCell ref="I74:I75"/>
    <mergeCell ref="J74:J75"/>
    <mergeCell ref="K74:K75"/>
    <mergeCell ref="Z70:Z71"/>
    <mergeCell ref="AA70:AA71"/>
    <mergeCell ref="L74:L75"/>
    <mergeCell ref="AD74:AD75"/>
    <mergeCell ref="E78:E79"/>
    <mergeCell ref="G78:G79"/>
    <mergeCell ref="H78:H79"/>
    <mergeCell ref="I78:I79"/>
    <mergeCell ref="J78:J79"/>
    <mergeCell ref="K78:K79"/>
    <mergeCell ref="L78:L79"/>
    <mergeCell ref="E74:E75"/>
    <mergeCell ref="G74:G75"/>
    <mergeCell ref="X78:X79"/>
    <mergeCell ref="Y78:Y79"/>
    <mergeCell ref="Z78:Z79"/>
    <mergeCell ref="AA78:AA79"/>
    <mergeCell ref="AB78:AB79"/>
    <mergeCell ref="AA74:AA75"/>
    <mergeCell ref="AB74:AB75"/>
    <mergeCell ref="AD78:AD79"/>
    <mergeCell ref="M79:M82"/>
    <mergeCell ref="V79:V82"/>
    <mergeCell ref="E82:E83"/>
    <mergeCell ref="G82:G83"/>
    <mergeCell ref="H82:H83"/>
    <mergeCell ref="I82:I83"/>
    <mergeCell ref="J82:J83"/>
    <mergeCell ref="K82:K83"/>
    <mergeCell ref="W78:W79"/>
    <mergeCell ref="L82:L83"/>
    <mergeCell ref="W82:W83"/>
    <mergeCell ref="X82:X83"/>
    <mergeCell ref="Y82:Y83"/>
    <mergeCell ref="Z82:Z83"/>
    <mergeCell ref="Z86:Z87"/>
    <mergeCell ref="M87:M90"/>
    <mergeCell ref="V87:V90"/>
    <mergeCell ref="X86:X87"/>
    <mergeCell ref="L90:L91"/>
    <mergeCell ref="AA86:AA87"/>
    <mergeCell ref="AB86:AB87"/>
    <mergeCell ref="AD86:AD87"/>
    <mergeCell ref="AB82:AB83"/>
    <mergeCell ref="AD82:AD83"/>
    <mergeCell ref="AA82:AA83"/>
    <mergeCell ref="E90:E91"/>
    <mergeCell ref="G90:G91"/>
    <mergeCell ref="H90:H91"/>
    <mergeCell ref="I90:I91"/>
    <mergeCell ref="J90:J91"/>
    <mergeCell ref="K90:K91"/>
    <mergeCell ref="G86:G87"/>
    <mergeCell ref="H86:H87"/>
    <mergeCell ref="I86:I87"/>
    <mergeCell ref="Y86:Y87"/>
    <mergeCell ref="E86:E87"/>
    <mergeCell ref="Q5:R6"/>
    <mergeCell ref="J86:J87"/>
    <mergeCell ref="K86:K87"/>
    <mergeCell ref="L86:L87"/>
    <mergeCell ref="W86:W87"/>
    <mergeCell ref="AD90:AD91"/>
    <mergeCell ref="W90:W91"/>
    <mergeCell ref="X90:X91"/>
    <mergeCell ref="Y90:Y91"/>
    <mergeCell ref="Z90:Z91"/>
    <mergeCell ref="AA90:AA91"/>
    <mergeCell ref="AB90:AB91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B1">
      <selection activeCell="K30" sqref="K30"/>
    </sheetView>
  </sheetViews>
  <sheetFormatPr defaultColWidth="9.00390625" defaultRowHeight="13.5"/>
  <cols>
    <col min="1" max="1" width="2.625" style="0" hidden="1" customWidth="1"/>
    <col min="2" max="2" width="1.12109375" style="0" customWidth="1"/>
    <col min="3" max="3" width="14.00390625" style="0" customWidth="1"/>
    <col min="4" max="10" width="11.625" style="6" customWidth="1"/>
    <col min="11" max="11" width="12.125" style="6" customWidth="1"/>
    <col min="12" max="12" width="1.00390625" style="0" customWidth="1"/>
  </cols>
  <sheetData>
    <row r="1" spans="3:9" ht="25.5">
      <c r="C1" s="248" t="s">
        <v>180</v>
      </c>
      <c r="G1" s="4" t="s">
        <v>179</v>
      </c>
      <c r="I1" s="249"/>
    </row>
    <row r="2" ht="11.25" customHeight="1" thickBot="1"/>
    <row r="3" spans="3:11" ht="24.75" customHeight="1" thickBot="1">
      <c r="C3" s="250" t="s">
        <v>154</v>
      </c>
      <c r="D3" s="251" t="s">
        <v>155</v>
      </c>
      <c r="E3" s="252" t="s">
        <v>156</v>
      </c>
      <c r="F3" s="253" t="s">
        <v>157</v>
      </c>
      <c r="G3" s="254" t="s">
        <v>158</v>
      </c>
      <c r="H3" s="253" t="s">
        <v>159</v>
      </c>
      <c r="I3" s="254" t="s">
        <v>160</v>
      </c>
      <c r="J3" s="253" t="s">
        <v>161</v>
      </c>
      <c r="K3" s="255" t="s">
        <v>162</v>
      </c>
    </row>
    <row r="4" spans="2:11" ht="15.75" customHeight="1">
      <c r="B4">
        <v>1</v>
      </c>
      <c r="C4" s="564" t="str">
        <f>VLOOKUP(B4,'団体学校リスト'!$L$3:$R$26,2)</f>
        <v>立命館慶祥</v>
      </c>
      <c r="D4" s="559" t="s">
        <v>675</v>
      </c>
      <c r="E4" s="256" t="s">
        <v>909</v>
      </c>
      <c r="F4" s="257" t="s">
        <v>1026</v>
      </c>
      <c r="G4" s="257" t="s">
        <v>910</v>
      </c>
      <c r="H4" s="256" t="s">
        <v>911</v>
      </c>
      <c r="I4" s="258" t="s">
        <v>912</v>
      </c>
      <c r="J4" s="259" t="s">
        <v>823</v>
      </c>
      <c r="K4" s="257" t="s">
        <v>913</v>
      </c>
    </row>
    <row r="5" spans="3:11" ht="15.75" customHeight="1">
      <c r="C5" s="562"/>
      <c r="D5" s="558"/>
      <c r="E5" s="260" t="s">
        <v>676</v>
      </c>
      <c r="F5" s="261" t="s">
        <v>677</v>
      </c>
      <c r="G5" s="262" t="s">
        <v>678</v>
      </c>
      <c r="H5" s="261" t="s">
        <v>679</v>
      </c>
      <c r="I5" s="261" t="s">
        <v>679</v>
      </c>
      <c r="J5" s="263" t="s">
        <v>680</v>
      </c>
      <c r="K5" s="261" t="s">
        <v>680</v>
      </c>
    </row>
    <row r="6" spans="1:11" ht="15.75" customHeight="1">
      <c r="A6" s="264"/>
      <c r="B6" s="264">
        <v>2</v>
      </c>
      <c r="C6" s="560" t="str">
        <f>VLOOKUP(B6,'団体学校リスト'!$L$3:$R$26,2)</f>
        <v>函館白百合</v>
      </c>
      <c r="D6" s="557" t="s">
        <v>647</v>
      </c>
      <c r="E6" s="265" t="s">
        <v>1027</v>
      </c>
      <c r="F6" s="266" t="s">
        <v>914</v>
      </c>
      <c r="G6" s="265" t="s">
        <v>824</v>
      </c>
      <c r="H6" s="266" t="s">
        <v>915</v>
      </c>
      <c r="I6" s="304" t="s">
        <v>825</v>
      </c>
      <c r="J6" s="302"/>
      <c r="K6" s="268"/>
    </row>
    <row r="7" spans="3:11" ht="15.75" customHeight="1">
      <c r="C7" s="560"/>
      <c r="D7" s="558"/>
      <c r="E7" s="260" t="s">
        <v>643</v>
      </c>
      <c r="F7" s="261" t="s">
        <v>644</v>
      </c>
      <c r="G7" s="260" t="s">
        <v>645</v>
      </c>
      <c r="H7" s="261" t="s">
        <v>646</v>
      </c>
      <c r="I7" s="261" t="s">
        <v>646</v>
      </c>
      <c r="J7" s="263"/>
      <c r="K7" s="261"/>
    </row>
    <row r="8" spans="2:11" ht="15.75" customHeight="1">
      <c r="B8">
        <v>3</v>
      </c>
      <c r="C8" s="560" t="str">
        <f>VLOOKUP(B8,'団体学校リスト'!$L$3:$R$26,2)</f>
        <v>聖霊女短大付</v>
      </c>
      <c r="D8" s="557" t="s">
        <v>193</v>
      </c>
      <c r="E8" s="269" t="s">
        <v>826</v>
      </c>
      <c r="F8" s="270" t="s">
        <v>827</v>
      </c>
      <c r="G8" s="271" t="s">
        <v>916</v>
      </c>
      <c r="H8" s="269" t="s">
        <v>828</v>
      </c>
      <c r="I8" s="269" t="s">
        <v>829</v>
      </c>
      <c r="J8" s="272" t="s">
        <v>830</v>
      </c>
      <c r="K8" s="269" t="s">
        <v>917</v>
      </c>
    </row>
    <row r="9" spans="3:14" ht="15.75" customHeight="1">
      <c r="C9" s="560"/>
      <c r="D9" s="558"/>
      <c r="E9" s="273"/>
      <c r="F9" s="274"/>
      <c r="G9" s="275"/>
      <c r="H9" s="273"/>
      <c r="I9" s="273"/>
      <c r="J9" s="276"/>
      <c r="K9" s="273"/>
      <c r="M9" s="270"/>
      <c r="N9" s="561"/>
    </row>
    <row r="10" spans="1:14" ht="15.75" customHeight="1">
      <c r="A10" s="264"/>
      <c r="B10" s="264">
        <v>4</v>
      </c>
      <c r="C10" s="560" t="str">
        <f>VLOOKUP(B10,'団体学校リスト'!$L$3:$R$26,2)</f>
        <v>日大山形</v>
      </c>
      <c r="D10" s="557" t="s">
        <v>641</v>
      </c>
      <c r="E10" s="392" t="s">
        <v>1030</v>
      </c>
      <c r="F10" s="278" t="s">
        <v>831</v>
      </c>
      <c r="G10" s="279" t="s">
        <v>832</v>
      </c>
      <c r="H10" s="277" t="s">
        <v>918</v>
      </c>
      <c r="I10" s="278" t="s">
        <v>919</v>
      </c>
      <c r="J10" s="278" t="s">
        <v>920</v>
      </c>
      <c r="K10" s="280"/>
      <c r="M10" s="270"/>
      <c r="N10" s="561"/>
    </row>
    <row r="11" spans="3:11" ht="15.75" customHeight="1">
      <c r="C11" s="560"/>
      <c r="D11" s="558"/>
      <c r="E11" s="281"/>
      <c r="F11" s="273"/>
      <c r="G11" s="276"/>
      <c r="H11" s="274"/>
      <c r="I11" s="273"/>
      <c r="J11" s="273"/>
      <c r="K11" s="261"/>
    </row>
    <row r="12" spans="1:14" ht="15.75" customHeight="1">
      <c r="A12" s="187"/>
      <c r="B12" s="264">
        <v>5</v>
      </c>
      <c r="C12" s="560" t="str">
        <f>VLOOKUP(B12,'団体学校リスト'!$L$3:$R$26,2)</f>
        <v>東京学館船橋</v>
      </c>
      <c r="D12" s="557" t="s">
        <v>687</v>
      </c>
      <c r="E12" s="282" t="s">
        <v>833</v>
      </c>
      <c r="F12" s="283" t="s">
        <v>834</v>
      </c>
      <c r="G12" s="283" t="s">
        <v>835</v>
      </c>
      <c r="H12" s="284" t="s">
        <v>836</v>
      </c>
      <c r="I12" s="283" t="s">
        <v>837</v>
      </c>
      <c r="J12" s="283" t="s">
        <v>838</v>
      </c>
      <c r="K12" s="283" t="s">
        <v>839</v>
      </c>
      <c r="N12" s="256"/>
    </row>
    <row r="13" spans="3:14" ht="15.75" customHeight="1">
      <c r="C13" s="560"/>
      <c r="D13" s="558"/>
      <c r="E13" s="285" t="s">
        <v>681</v>
      </c>
      <c r="F13" s="286" t="s">
        <v>682</v>
      </c>
      <c r="G13" s="286" t="s">
        <v>683</v>
      </c>
      <c r="H13" s="287" t="s">
        <v>684</v>
      </c>
      <c r="I13" s="286" t="s">
        <v>685</v>
      </c>
      <c r="J13" s="286" t="s">
        <v>542</v>
      </c>
      <c r="K13" s="286" t="s">
        <v>686</v>
      </c>
      <c r="N13" s="256"/>
    </row>
    <row r="14" spans="1:14" ht="15.75" customHeight="1">
      <c r="A14" s="187"/>
      <c r="B14" s="264">
        <v>6</v>
      </c>
      <c r="C14" s="560" t="str">
        <f>VLOOKUP(B14,'団体学校リスト'!$L$3:$R$26,2)</f>
        <v>白鵬女子</v>
      </c>
      <c r="D14" s="557" t="s">
        <v>194</v>
      </c>
      <c r="E14" s="288" t="s">
        <v>840</v>
      </c>
      <c r="F14" s="266" t="s">
        <v>841</v>
      </c>
      <c r="G14" s="265" t="s">
        <v>842</v>
      </c>
      <c r="H14" s="266" t="s">
        <v>921</v>
      </c>
      <c r="I14" s="266" t="s">
        <v>922</v>
      </c>
      <c r="J14" s="267" t="s">
        <v>923</v>
      </c>
      <c r="K14" s="280" t="s">
        <v>924</v>
      </c>
      <c r="N14" s="5"/>
    </row>
    <row r="15" spans="3:11" ht="15.75" customHeight="1">
      <c r="C15" s="560"/>
      <c r="D15" s="558"/>
      <c r="E15" s="289" t="s">
        <v>669</v>
      </c>
      <c r="F15" s="261" t="s">
        <v>670</v>
      </c>
      <c r="G15" s="260" t="s">
        <v>541</v>
      </c>
      <c r="H15" s="261" t="s">
        <v>671</v>
      </c>
      <c r="I15" s="261" t="s">
        <v>672</v>
      </c>
      <c r="J15" s="263" t="s">
        <v>673</v>
      </c>
      <c r="K15" s="261" t="s">
        <v>624</v>
      </c>
    </row>
    <row r="16" spans="2:11" ht="15.75" customHeight="1">
      <c r="B16">
        <v>7</v>
      </c>
      <c r="C16" s="560" t="str">
        <f>VLOOKUP(B16,'団体学校リスト'!$L$3:$R$26,2)</f>
        <v>浦和学院</v>
      </c>
      <c r="D16" s="557" t="s">
        <v>183</v>
      </c>
      <c r="E16" s="288" t="s">
        <v>843</v>
      </c>
      <c r="F16" s="266" t="s">
        <v>844</v>
      </c>
      <c r="G16" s="265" t="s">
        <v>845</v>
      </c>
      <c r="H16" s="266" t="s">
        <v>846</v>
      </c>
      <c r="I16" s="266" t="s">
        <v>847</v>
      </c>
      <c r="J16" s="303" t="s">
        <v>1029</v>
      </c>
      <c r="K16" s="298"/>
    </row>
    <row r="17" spans="3:11" ht="15.75" customHeight="1">
      <c r="C17" s="560"/>
      <c r="D17" s="558"/>
      <c r="E17" s="288" t="s">
        <v>688</v>
      </c>
      <c r="F17" s="266" t="s">
        <v>689</v>
      </c>
      <c r="G17" s="265" t="s">
        <v>690</v>
      </c>
      <c r="H17" s="266" t="s">
        <v>636</v>
      </c>
      <c r="I17" s="266" t="s">
        <v>691</v>
      </c>
      <c r="J17" s="267" t="s">
        <v>692</v>
      </c>
      <c r="K17" s="266"/>
    </row>
    <row r="18" spans="2:14" ht="15.75" customHeight="1">
      <c r="B18">
        <v>8</v>
      </c>
      <c r="C18" s="560" t="str">
        <f>VLOOKUP(B18,'団体学校リスト'!$L$3:$R$26,2)</f>
        <v>埼玉平成</v>
      </c>
      <c r="D18" s="565" t="s">
        <v>703</v>
      </c>
      <c r="E18" s="297" t="s">
        <v>848</v>
      </c>
      <c r="F18" s="298" t="s">
        <v>849</v>
      </c>
      <c r="G18" s="299" t="s">
        <v>850</v>
      </c>
      <c r="H18" s="298" t="s">
        <v>966</v>
      </c>
      <c r="I18" s="268" t="s">
        <v>967</v>
      </c>
      <c r="J18" s="393" t="s">
        <v>851</v>
      </c>
      <c r="K18" s="298"/>
      <c r="N18" s="561"/>
    </row>
    <row r="19" spans="3:14" ht="15.75" customHeight="1">
      <c r="C19" s="560"/>
      <c r="D19" s="566"/>
      <c r="E19" s="289" t="s">
        <v>698</v>
      </c>
      <c r="F19" s="261" t="s">
        <v>699</v>
      </c>
      <c r="G19" s="260" t="s">
        <v>700</v>
      </c>
      <c r="H19" s="261" t="s">
        <v>701</v>
      </c>
      <c r="I19" s="261" t="s">
        <v>702</v>
      </c>
      <c r="J19" s="263" t="s">
        <v>622</v>
      </c>
      <c r="K19" s="261"/>
      <c r="N19" s="561"/>
    </row>
    <row r="20" spans="2:14" ht="15.75" customHeight="1">
      <c r="B20">
        <v>9</v>
      </c>
      <c r="C20" s="560" t="str">
        <f>VLOOKUP(B20,'団体学校リスト'!$L$3:$R$26,2)</f>
        <v>東京</v>
      </c>
      <c r="D20" s="557" t="s">
        <v>188</v>
      </c>
      <c r="E20" s="288" t="s">
        <v>925</v>
      </c>
      <c r="F20" s="266" t="s">
        <v>926</v>
      </c>
      <c r="G20" s="265" t="s">
        <v>852</v>
      </c>
      <c r="H20" s="266" t="s">
        <v>968</v>
      </c>
      <c r="I20" s="266" t="s">
        <v>853</v>
      </c>
      <c r="J20" s="302" t="s">
        <v>1036</v>
      </c>
      <c r="K20" s="266"/>
      <c r="N20" s="5"/>
    </row>
    <row r="21" spans="3:14" ht="15.75" customHeight="1">
      <c r="C21" s="560"/>
      <c r="D21" s="558"/>
      <c r="E21" s="289" t="s">
        <v>693</v>
      </c>
      <c r="F21" s="261" t="s">
        <v>694</v>
      </c>
      <c r="G21" s="260" t="s">
        <v>695</v>
      </c>
      <c r="H21" s="261" t="s">
        <v>696</v>
      </c>
      <c r="I21" s="261" t="s">
        <v>697</v>
      </c>
      <c r="J21" s="263" t="s">
        <v>673</v>
      </c>
      <c r="K21" s="261"/>
      <c r="N21" s="5"/>
    </row>
    <row r="22" spans="2:14" ht="15.75" customHeight="1">
      <c r="B22">
        <v>10</v>
      </c>
      <c r="C22" s="560" t="str">
        <f>VLOOKUP(B22,'団体学校リスト'!$L$3:$R$26,2)</f>
        <v>成蹊</v>
      </c>
      <c r="D22" s="557" t="s">
        <v>640</v>
      </c>
      <c r="E22" s="288" t="s">
        <v>854</v>
      </c>
      <c r="F22" s="266" t="s">
        <v>855</v>
      </c>
      <c r="G22" s="265" t="s">
        <v>927</v>
      </c>
      <c r="H22" s="266" t="s">
        <v>928</v>
      </c>
      <c r="I22" s="266" t="s">
        <v>1028</v>
      </c>
      <c r="J22" s="267" t="s">
        <v>856</v>
      </c>
      <c r="K22" s="384" t="s">
        <v>857</v>
      </c>
      <c r="N22" s="385"/>
    </row>
    <row r="23" spans="3:14" ht="15.75" customHeight="1">
      <c r="C23" s="560"/>
      <c r="D23" s="558"/>
      <c r="E23" s="289" t="s">
        <v>633</v>
      </c>
      <c r="F23" s="261" t="s">
        <v>634</v>
      </c>
      <c r="G23" s="260" t="s">
        <v>635</v>
      </c>
      <c r="H23" s="261" t="s">
        <v>636</v>
      </c>
      <c r="I23" s="261" t="s">
        <v>637</v>
      </c>
      <c r="J23" s="263" t="s">
        <v>638</v>
      </c>
      <c r="K23" s="261" t="s">
        <v>639</v>
      </c>
      <c r="N23" s="561"/>
    </row>
    <row r="24" spans="2:14" ht="15.75" customHeight="1">
      <c r="B24">
        <v>11</v>
      </c>
      <c r="C24" s="560" t="str">
        <f>VLOOKUP(B24,'団体学校リスト'!$L$3:$R$26,2)</f>
        <v>椙山女学園</v>
      </c>
      <c r="D24" s="557" t="s">
        <v>400</v>
      </c>
      <c r="E24" s="297" t="s">
        <v>858</v>
      </c>
      <c r="F24" s="298" t="s">
        <v>859</v>
      </c>
      <c r="G24" s="299" t="s">
        <v>929</v>
      </c>
      <c r="H24" s="298" t="s">
        <v>930</v>
      </c>
      <c r="I24" s="298" t="s">
        <v>860</v>
      </c>
      <c r="J24" s="298" t="s">
        <v>861</v>
      </c>
      <c r="K24" s="283" t="s">
        <v>862</v>
      </c>
      <c r="N24" s="561"/>
    </row>
    <row r="25" spans="3:14" ht="15.75" customHeight="1">
      <c r="C25" s="560"/>
      <c r="D25" s="558"/>
      <c r="E25" s="288" t="s">
        <v>660</v>
      </c>
      <c r="F25" s="266" t="s">
        <v>661</v>
      </c>
      <c r="G25" s="265" t="s">
        <v>662</v>
      </c>
      <c r="H25" s="266" t="s">
        <v>663</v>
      </c>
      <c r="I25" s="266" t="s">
        <v>622</v>
      </c>
      <c r="J25" s="267" t="s">
        <v>622</v>
      </c>
      <c r="K25" s="266" t="s">
        <v>622</v>
      </c>
      <c r="N25" s="5"/>
    </row>
    <row r="26" spans="2:14" ht="15.75" customHeight="1">
      <c r="B26">
        <v>12</v>
      </c>
      <c r="C26" s="560" t="str">
        <f>VLOOKUP(B26,'団体学校リスト'!$L$3:$R$26,2)</f>
        <v>愛知啓成</v>
      </c>
      <c r="D26" s="557" t="s">
        <v>181</v>
      </c>
      <c r="E26" s="297" t="s">
        <v>931</v>
      </c>
      <c r="F26" s="298" t="s">
        <v>863</v>
      </c>
      <c r="G26" s="299" t="s">
        <v>932</v>
      </c>
      <c r="H26" s="298" t="s">
        <v>864</v>
      </c>
      <c r="I26" s="298" t="s">
        <v>933</v>
      </c>
      <c r="J26" s="391" t="s">
        <v>934</v>
      </c>
      <c r="K26" s="268"/>
      <c r="N26" s="561"/>
    </row>
    <row r="27" spans="3:14" ht="15.75" customHeight="1">
      <c r="C27" s="560"/>
      <c r="D27" s="558"/>
      <c r="E27" s="289" t="s">
        <v>656</v>
      </c>
      <c r="F27" s="261" t="s">
        <v>657</v>
      </c>
      <c r="G27" s="260" t="s">
        <v>658</v>
      </c>
      <c r="H27" s="261" t="s">
        <v>659</v>
      </c>
      <c r="I27" s="261" t="s">
        <v>622</v>
      </c>
      <c r="J27" s="263" t="s">
        <v>622</v>
      </c>
      <c r="K27" s="261"/>
      <c r="N27" s="561"/>
    </row>
    <row r="28" spans="2:14" ht="15.75" customHeight="1">
      <c r="B28">
        <v>13</v>
      </c>
      <c r="C28" s="560" t="str">
        <f>VLOOKUP(B28,'団体学校リスト'!$L$3:$R$26,2)</f>
        <v>仁愛女子</v>
      </c>
      <c r="D28" s="557" t="s">
        <v>187</v>
      </c>
      <c r="E28" s="288" t="s">
        <v>865</v>
      </c>
      <c r="F28" s="266" t="s">
        <v>935</v>
      </c>
      <c r="G28" s="265" t="s">
        <v>866</v>
      </c>
      <c r="H28" s="266" t="s">
        <v>867</v>
      </c>
      <c r="I28" s="266" t="s">
        <v>868</v>
      </c>
      <c r="J28" s="267" t="s">
        <v>869</v>
      </c>
      <c r="K28" s="280" t="s">
        <v>1032</v>
      </c>
      <c r="N28" s="385"/>
    </row>
    <row r="29" spans="3:14" ht="15.75" customHeight="1">
      <c r="C29" s="560"/>
      <c r="D29" s="558"/>
      <c r="E29" s="288"/>
      <c r="F29" s="266"/>
      <c r="G29" s="265"/>
      <c r="H29" s="261"/>
      <c r="I29" s="261"/>
      <c r="J29" s="261"/>
      <c r="K29" s="266"/>
      <c r="N29" s="5"/>
    </row>
    <row r="30" spans="2:14" ht="15.75" customHeight="1">
      <c r="B30">
        <v>14</v>
      </c>
      <c r="C30" s="560" t="str">
        <f>VLOOKUP(B30,'団体学校リスト'!$L$3:$R$26,2)</f>
        <v>松商学園</v>
      </c>
      <c r="D30" s="557" t="s">
        <v>170</v>
      </c>
      <c r="E30" s="297" t="s">
        <v>870</v>
      </c>
      <c r="F30" s="298" t="s">
        <v>871</v>
      </c>
      <c r="G30" s="299" t="s">
        <v>872</v>
      </c>
      <c r="H30" s="298" t="s">
        <v>873</v>
      </c>
      <c r="I30" s="298" t="s">
        <v>936</v>
      </c>
      <c r="J30" s="300" t="s">
        <v>937</v>
      </c>
      <c r="K30" s="390" t="s">
        <v>938</v>
      </c>
      <c r="N30" s="385"/>
    </row>
    <row r="31" spans="3:11" ht="15.75" customHeight="1">
      <c r="C31" s="560"/>
      <c r="D31" s="558"/>
      <c r="E31" s="289"/>
      <c r="F31" s="261"/>
      <c r="G31" s="260"/>
      <c r="H31" s="261"/>
      <c r="I31" s="261"/>
      <c r="J31" s="263"/>
      <c r="K31" s="261"/>
    </row>
    <row r="32" spans="2:14" ht="15.75" customHeight="1">
      <c r="B32">
        <v>15</v>
      </c>
      <c r="C32" s="560" t="str">
        <f>VLOOKUP(B32,'団体学校リスト'!$L$3:$R$26,2)</f>
        <v>富山国際大付</v>
      </c>
      <c r="D32" s="557" t="s">
        <v>674</v>
      </c>
      <c r="E32" s="290" t="s">
        <v>939</v>
      </c>
      <c r="F32" s="269" t="s">
        <v>874</v>
      </c>
      <c r="G32" s="271" t="s">
        <v>875</v>
      </c>
      <c r="H32" s="269" t="s">
        <v>876</v>
      </c>
      <c r="I32" s="269" t="s">
        <v>940</v>
      </c>
      <c r="J32" s="272" t="s">
        <v>941</v>
      </c>
      <c r="K32" s="269" t="s">
        <v>942</v>
      </c>
      <c r="N32" s="382"/>
    </row>
    <row r="33" spans="3:11" ht="15.75" customHeight="1">
      <c r="C33" s="560"/>
      <c r="D33" s="558"/>
      <c r="E33" s="281"/>
      <c r="F33" s="273"/>
      <c r="G33" s="275"/>
      <c r="H33" s="273"/>
      <c r="I33" s="273"/>
      <c r="J33" s="276"/>
      <c r="K33" s="273"/>
    </row>
    <row r="34" spans="2:14" ht="15.75" customHeight="1">
      <c r="B34">
        <v>16</v>
      </c>
      <c r="C34" s="560" t="str">
        <f>VLOOKUP(B34,'団体学校リスト'!$L$3:$R$26,2)</f>
        <v>京都外大西</v>
      </c>
      <c r="D34" s="557" t="s">
        <v>185</v>
      </c>
      <c r="E34" s="290" t="s">
        <v>943</v>
      </c>
      <c r="F34" s="269" t="s">
        <v>877</v>
      </c>
      <c r="G34" s="270" t="s">
        <v>878</v>
      </c>
      <c r="H34" s="269" t="s">
        <v>879</v>
      </c>
      <c r="I34" s="269" t="s">
        <v>944</v>
      </c>
      <c r="J34" s="269" t="s">
        <v>880</v>
      </c>
      <c r="K34" s="269" t="s">
        <v>881</v>
      </c>
      <c r="N34" s="383"/>
    </row>
    <row r="35" spans="3:11" ht="15.75" customHeight="1">
      <c r="C35" s="560"/>
      <c r="D35" s="558"/>
      <c r="E35" s="281" t="s">
        <v>709</v>
      </c>
      <c r="F35" s="273" t="s">
        <v>704</v>
      </c>
      <c r="G35" s="274" t="s">
        <v>705</v>
      </c>
      <c r="H35" s="273" t="s">
        <v>1025</v>
      </c>
      <c r="I35" s="273" t="s">
        <v>706</v>
      </c>
      <c r="J35" s="273" t="s">
        <v>707</v>
      </c>
      <c r="K35" s="273" t="s">
        <v>708</v>
      </c>
    </row>
    <row r="36" spans="2:11" ht="15.75" customHeight="1">
      <c r="B36">
        <v>17</v>
      </c>
      <c r="C36" s="560" t="str">
        <f>VLOOKUP(B36,'団体学校リスト'!$L$3:$R$26,2)</f>
        <v>相生学院</v>
      </c>
      <c r="D36" s="557" t="s">
        <v>191</v>
      </c>
      <c r="E36" s="291" t="s">
        <v>945</v>
      </c>
      <c r="F36" s="278" t="s">
        <v>946</v>
      </c>
      <c r="G36" s="271" t="s">
        <v>947</v>
      </c>
      <c r="H36" s="269" t="s">
        <v>948</v>
      </c>
      <c r="I36" s="278" t="s">
        <v>949</v>
      </c>
      <c r="J36" s="272" t="s">
        <v>950</v>
      </c>
      <c r="K36" s="278" t="s">
        <v>951</v>
      </c>
    </row>
    <row r="37" spans="3:11" ht="15.75" customHeight="1">
      <c r="C37" s="560"/>
      <c r="D37" s="558"/>
      <c r="E37" s="281" t="s">
        <v>724</v>
      </c>
      <c r="F37" s="273" t="s">
        <v>718</v>
      </c>
      <c r="G37" s="275" t="s">
        <v>719</v>
      </c>
      <c r="H37" s="273" t="s">
        <v>720</v>
      </c>
      <c r="I37" s="273" t="s">
        <v>721</v>
      </c>
      <c r="J37" s="276" t="s">
        <v>722</v>
      </c>
      <c r="K37" s="273" t="s">
        <v>723</v>
      </c>
    </row>
    <row r="38" spans="2:11" ht="15.75" customHeight="1">
      <c r="B38">
        <v>18</v>
      </c>
      <c r="C38" s="560" t="str">
        <f>VLOOKUP(B38,'団体学校リスト'!$L$3:$R$26,2)</f>
        <v>大商学園</v>
      </c>
      <c r="D38" s="557" t="s">
        <v>711</v>
      </c>
      <c r="E38" s="284" t="s">
        <v>952</v>
      </c>
      <c r="F38" s="278" t="s">
        <v>1023</v>
      </c>
      <c r="G38" s="269" t="s">
        <v>882</v>
      </c>
      <c r="H38" s="270" t="s">
        <v>883</v>
      </c>
      <c r="I38" s="269" t="s">
        <v>884</v>
      </c>
      <c r="J38" s="270" t="s">
        <v>885</v>
      </c>
      <c r="K38" s="269" t="s">
        <v>886</v>
      </c>
    </row>
    <row r="39" spans="3:11" ht="15.75" customHeight="1">
      <c r="C39" s="560"/>
      <c r="D39" s="558"/>
      <c r="E39" s="287" t="s">
        <v>717</v>
      </c>
      <c r="F39" s="273" t="s">
        <v>712</v>
      </c>
      <c r="G39" s="273" t="s">
        <v>713</v>
      </c>
      <c r="H39" s="274" t="s">
        <v>714</v>
      </c>
      <c r="I39" s="273" t="s">
        <v>715</v>
      </c>
      <c r="J39" s="274" t="s">
        <v>715</v>
      </c>
      <c r="K39" s="273" t="s">
        <v>716</v>
      </c>
    </row>
    <row r="40" spans="1:11" ht="15.75" customHeight="1">
      <c r="A40" s="264"/>
      <c r="B40" s="264">
        <v>19</v>
      </c>
      <c r="C40" s="560" t="str">
        <f>VLOOKUP(B40,'団体学校リスト'!$L$3:$R$26,2)</f>
        <v>奈良育英</v>
      </c>
      <c r="D40" s="557" t="s">
        <v>192</v>
      </c>
      <c r="E40" s="282" t="s">
        <v>953</v>
      </c>
      <c r="F40" s="283" t="s">
        <v>887</v>
      </c>
      <c r="G40" s="283" t="s">
        <v>888</v>
      </c>
      <c r="H40" s="283" t="s">
        <v>889</v>
      </c>
      <c r="I40" s="283" t="s">
        <v>890</v>
      </c>
      <c r="J40" s="283" t="s">
        <v>954</v>
      </c>
      <c r="K40" s="283"/>
    </row>
    <row r="41" spans="3:11" ht="15.75" customHeight="1">
      <c r="C41" s="560"/>
      <c r="D41" s="558"/>
      <c r="E41" s="285" t="s">
        <v>710</v>
      </c>
      <c r="F41" s="286" t="s">
        <v>619</v>
      </c>
      <c r="G41" s="286" t="s">
        <v>620</v>
      </c>
      <c r="H41" s="286" t="s">
        <v>621</v>
      </c>
      <c r="I41" s="286" t="s">
        <v>622</v>
      </c>
      <c r="J41" s="286" t="s">
        <v>622</v>
      </c>
      <c r="K41" s="286"/>
    </row>
    <row r="42" spans="1:11" ht="15.75" customHeight="1">
      <c r="A42" s="187"/>
      <c r="B42" s="264">
        <v>20</v>
      </c>
      <c r="C42" s="560" t="str">
        <f>VLOOKUP(B42,'団体学校リスト'!$L$3:$R$26,2)</f>
        <v>岡山学芸館</v>
      </c>
      <c r="D42" s="557" t="s">
        <v>197</v>
      </c>
      <c r="E42" s="292" t="s">
        <v>1024</v>
      </c>
      <c r="F42" s="257" t="s">
        <v>955</v>
      </c>
      <c r="G42" s="257" t="s">
        <v>956</v>
      </c>
      <c r="H42" s="257" t="s">
        <v>891</v>
      </c>
      <c r="I42" s="257" t="s">
        <v>957</v>
      </c>
      <c r="J42" s="257" t="s">
        <v>958</v>
      </c>
      <c r="K42" s="257" t="s">
        <v>959</v>
      </c>
    </row>
    <row r="43" spans="3:11" ht="15.75" customHeight="1">
      <c r="C43" s="560"/>
      <c r="D43" s="558"/>
      <c r="E43" s="285" t="s">
        <v>649</v>
      </c>
      <c r="F43" s="286" t="s">
        <v>650</v>
      </c>
      <c r="G43" s="286" t="s">
        <v>651</v>
      </c>
      <c r="H43" s="286" t="s">
        <v>652</v>
      </c>
      <c r="I43" s="286" t="s">
        <v>653</v>
      </c>
      <c r="J43" s="286" t="s">
        <v>654</v>
      </c>
      <c r="K43" s="286" t="s">
        <v>655</v>
      </c>
    </row>
    <row r="44" spans="2:14" ht="15.75" customHeight="1">
      <c r="B44">
        <v>21</v>
      </c>
      <c r="C44" s="560" t="str">
        <f>VLOOKUP(B44,'団体学校リスト'!$L$3:$R$26,2)</f>
        <v>野田学園</v>
      </c>
      <c r="D44" s="557" t="s">
        <v>189</v>
      </c>
      <c r="E44" s="288" t="s">
        <v>960</v>
      </c>
      <c r="F44" s="266" t="s">
        <v>892</v>
      </c>
      <c r="G44" s="266" t="s">
        <v>893</v>
      </c>
      <c r="H44" s="266" t="s">
        <v>894</v>
      </c>
      <c r="I44" s="266" t="s">
        <v>895</v>
      </c>
      <c r="J44" s="266" t="s">
        <v>961</v>
      </c>
      <c r="K44" s="280" t="s">
        <v>896</v>
      </c>
      <c r="N44" s="561"/>
    </row>
    <row r="45" spans="3:14" ht="15.75" customHeight="1">
      <c r="C45" s="560"/>
      <c r="D45" s="558"/>
      <c r="E45" s="289" t="s">
        <v>612</v>
      </c>
      <c r="F45" s="261" t="s">
        <v>613</v>
      </c>
      <c r="G45" s="261" t="s">
        <v>614</v>
      </c>
      <c r="H45" s="261" t="s">
        <v>615</v>
      </c>
      <c r="I45" s="261" t="s">
        <v>616</v>
      </c>
      <c r="J45" s="261" t="s">
        <v>617</v>
      </c>
      <c r="K45" s="261" t="s">
        <v>618</v>
      </c>
      <c r="N45" s="561"/>
    </row>
    <row r="46" spans="2:11" ht="15.75" customHeight="1">
      <c r="B46">
        <v>22</v>
      </c>
      <c r="C46" s="560" t="str">
        <f>VLOOKUP(B46,'団体学校リスト'!$L$3:$R$26,2)</f>
        <v>済美</v>
      </c>
      <c r="D46" s="557" t="s">
        <v>196</v>
      </c>
      <c r="E46" s="290" t="s">
        <v>897</v>
      </c>
      <c r="F46" s="269" t="s">
        <v>962</v>
      </c>
      <c r="G46" s="271" t="s">
        <v>898</v>
      </c>
      <c r="H46" s="269" t="s">
        <v>899</v>
      </c>
      <c r="I46" s="270" t="s">
        <v>900</v>
      </c>
      <c r="J46" s="269" t="s">
        <v>1031</v>
      </c>
      <c r="K46" s="269" t="s">
        <v>901</v>
      </c>
    </row>
    <row r="47" spans="3:11" ht="15.75" customHeight="1">
      <c r="C47" s="560"/>
      <c r="D47" s="558"/>
      <c r="E47" s="281" t="s">
        <v>642</v>
      </c>
      <c r="F47" s="273" t="s">
        <v>622</v>
      </c>
      <c r="G47" s="275" t="s">
        <v>622</v>
      </c>
      <c r="H47" s="273" t="s">
        <v>622</v>
      </c>
      <c r="I47" s="261" t="s">
        <v>622</v>
      </c>
      <c r="J47" s="261" t="s">
        <v>622</v>
      </c>
      <c r="K47" s="261" t="s">
        <v>622</v>
      </c>
    </row>
    <row r="48" spans="2:11" ht="15.75" customHeight="1">
      <c r="B48">
        <v>23</v>
      </c>
      <c r="C48" s="560" t="str">
        <f>VLOOKUP(B48,'団体学校リスト'!$L$3:$R$26,2)</f>
        <v>鳳凰</v>
      </c>
      <c r="D48" s="557" t="s">
        <v>195</v>
      </c>
      <c r="E48" s="290" t="s">
        <v>902</v>
      </c>
      <c r="F48" s="269" t="s">
        <v>903</v>
      </c>
      <c r="G48" s="270" t="s">
        <v>904</v>
      </c>
      <c r="H48" s="269" t="s">
        <v>905</v>
      </c>
      <c r="I48" s="270" t="s">
        <v>906</v>
      </c>
      <c r="J48" s="269"/>
      <c r="K48" s="269"/>
    </row>
    <row r="49" spans="3:11" ht="15.75" customHeight="1">
      <c r="C49" s="560"/>
      <c r="D49" s="558"/>
      <c r="E49" s="293"/>
      <c r="F49" s="294"/>
      <c r="G49" s="295"/>
      <c r="H49" s="295"/>
      <c r="I49" s="295"/>
      <c r="J49" s="295"/>
      <c r="K49" s="294"/>
    </row>
    <row r="50" spans="1:17" ht="15.75" customHeight="1">
      <c r="A50" s="264"/>
      <c r="B50" s="264">
        <v>24</v>
      </c>
      <c r="C50" s="567" t="str">
        <f>VLOOKUP(B50,'団体学校リスト'!$L$3:$R$26,2)</f>
        <v>沖縄尚学</v>
      </c>
      <c r="D50" s="557" t="s">
        <v>184</v>
      </c>
      <c r="E50" s="270" t="s">
        <v>907</v>
      </c>
      <c r="F50" s="269" t="s">
        <v>963</v>
      </c>
      <c r="G50" s="270" t="s">
        <v>908</v>
      </c>
      <c r="H50" s="271" t="s">
        <v>964</v>
      </c>
      <c r="I50" s="269" t="s">
        <v>965</v>
      </c>
      <c r="J50" s="272"/>
      <c r="K50" s="269"/>
      <c r="P50" s="270"/>
      <c r="Q50" s="5"/>
    </row>
    <row r="51" spans="3:11" ht="15.75" customHeight="1">
      <c r="C51" s="563"/>
      <c r="D51" s="558"/>
      <c r="E51" s="281"/>
      <c r="F51" s="273"/>
      <c r="G51" s="274"/>
      <c r="H51" s="275"/>
      <c r="I51" s="273"/>
      <c r="J51" s="276"/>
      <c r="K51" s="273"/>
    </row>
    <row r="52" spans="3:11" ht="11.25" customHeight="1">
      <c r="C52" s="296"/>
      <c r="D52" s="242"/>
      <c r="E52" s="270"/>
      <c r="F52" s="270"/>
      <c r="G52" s="270"/>
      <c r="H52" s="270"/>
      <c r="I52" s="270"/>
      <c r="J52" s="270"/>
      <c r="K52" s="270"/>
    </row>
    <row r="53" spans="3:11" ht="12" customHeight="1">
      <c r="C53" s="296"/>
      <c r="D53" s="242"/>
      <c r="E53" s="270"/>
      <c r="F53" s="270"/>
      <c r="G53" s="270"/>
      <c r="H53" s="270"/>
      <c r="I53" s="270"/>
      <c r="J53" s="270"/>
      <c r="K53" s="270"/>
    </row>
  </sheetData>
  <sheetProtection/>
  <mergeCells count="53">
    <mergeCell ref="N44:N45"/>
    <mergeCell ref="N18:N19"/>
    <mergeCell ref="N23:N24"/>
    <mergeCell ref="N26:N27"/>
    <mergeCell ref="D48:D49"/>
    <mergeCell ref="D50:D51"/>
    <mergeCell ref="D36:D37"/>
    <mergeCell ref="D40:D41"/>
    <mergeCell ref="D42:D43"/>
    <mergeCell ref="D22:D23"/>
    <mergeCell ref="D14:D15"/>
    <mergeCell ref="D16:D17"/>
    <mergeCell ref="D20:D21"/>
    <mergeCell ref="D44:D45"/>
    <mergeCell ref="D46:D47"/>
    <mergeCell ref="D24:D25"/>
    <mergeCell ref="D26:D27"/>
    <mergeCell ref="D28:D29"/>
    <mergeCell ref="D30:D31"/>
    <mergeCell ref="D34:D35"/>
    <mergeCell ref="C4:C5"/>
    <mergeCell ref="C6:C7"/>
    <mergeCell ref="C8:C9"/>
    <mergeCell ref="N9:N10"/>
    <mergeCell ref="C10:C11"/>
    <mergeCell ref="C12:C13"/>
    <mergeCell ref="D8:D9"/>
    <mergeCell ref="D10:D11"/>
    <mergeCell ref="D6:D7"/>
    <mergeCell ref="C14:C15"/>
    <mergeCell ref="C16:C17"/>
    <mergeCell ref="C18:C19"/>
    <mergeCell ref="C20:C21"/>
    <mergeCell ref="C22:C23"/>
    <mergeCell ref="C24:C25"/>
    <mergeCell ref="C46:C47"/>
    <mergeCell ref="C48:C49"/>
    <mergeCell ref="C26:C27"/>
    <mergeCell ref="C28:C29"/>
    <mergeCell ref="C30:C31"/>
    <mergeCell ref="C32:C33"/>
    <mergeCell ref="C34:C35"/>
    <mergeCell ref="C36:C37"/>
    <mergeCell ref="D32:D33"/>
    <mergeCell ref="D4:D5"/>
    <mergeCell ref="D12:D13"/>
    <mergeCell ref="D18:D19"/>
    <mergeCell ref="D38:D39"/>
    <mergeCell ref="C50:C51"/>
    <mergeCell ref="C38:C39"/>
    <mergeCell ref="C40:C41"/>
    <mergeCell ref="C42:C43"/>
    <mergeCell ref="C44:C45"/>
  </mergeCells>
  <printOptions horizontalCentered="1"/>
  <pageMargins left="0" right="0" top="0.5511811023622047" bottom="0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F85"/>
  <sheetViews>
    <sheetView zoomScale="81" zoomScaleNormal="81" zoomScalePageLayoutView="0" workbookViewId="0" topLeftCell="A1">
      <selection activeCell="T8" sqref="T8"/>
    </sheetView>
  </sheetViews>
  <sheetFormatPr defaultColWidth="9.00390625" defaultRowHeight="13.5"/>
  <cols>
    <col min="1" max="1" width="4.50390625" style="25" customWidth="1"/>
    <col min="2" max="2" width="3.875" style="0" customWidth="1"/>
    <col min="3" max="3" width="16.625" style="9" customWidth="1"/>
    <col min="4" max="4" width="1.25" style="0" customWidth="1"/>
    <col min="5" max="5" width="3.875" style="0" customWidth="1"/>
    <col min="6" max="6" width="7.75390625" style="0" customWidth="1"/>
    <col min="7" max="7" width="3.875" style="0" customWidth="1"/>
    <col min="8" max="8" width="10.625" style="0" customWidth="1"/>
    <col min="9" max="9" width="2.125" style="9" customWidth="1"/>
    <col min="10" max="10" width="1.875" style="0" customWidth="1"/>
    <col min="11" max="11" width="2.75390625" style="25" customWidth="1"/>
    <col min="12" max="12" width="3.00390625" style="0" customWidth="1"/>
    <col min="13" max="13" width="16.625" style="0" customWidth="1"/>
    <col min="14" max="14" width="2.875" style="0" customWidth="1"/>
    <col min="15" max="15" width="3.25390625" style="0" customWidth="1"/>
    <col min="17" max="17" width="3.75390625" style="0" customWidth="1"/>
    <col min="18" max="18" width="12.25390625" style="0" customWidth="1"/>
    <col min="19" max="19" width="20.875" style="0" customWidth="1"/>
    <col min="31" max="31" width="5.75390625" style="0" customWidth="1"/>
    <col min="32" max="32" width="2.75390625" style="0" customWidth="1"/>
  </cols>
  <sheetData>
    <row r="1" spans="3:17" ht="43.5" customHeight="1">
      <c r="C1" s="18" t="s">
        <v>17</v>
      </c>
      <c r="D1" s="3"/>
      <c r="M1" s="3" t="s">
        <v>18</v>
      </c>
      <c r="N1" s="3"/>
      <c r="Q1" s="4"/>
    </row>
    <row r="2" spans="2:17" ht="7.5" customHeight="1">
      <c r="B2" s="5"/>
      <c r="C2" s="23"/>
      <c r="D2" s="5"/>
      <c r="E2" s="5"/>
      <c r="F2" s="5"/>
      <c r="H2" s="5"/>
      <c r="I2" s="23"/>
      <c r="J2" s="5"/>
      <c r="Q2" s="4"/>
    </row>
    <row r="3" spans="2:18" ht="13.5" customHeight="1">
      <c r="B3" s="5">
        <v>1</v>
      </c>
      <c r="C3" s="19" t="s">
        <v>88</v>
      </c>
      <c r="D3" s="19"/>
      <c r="E3" s="11">
        <v>1</v>
      </c>
      <c r="F3" s="12" t="str">
        <f>VLOOKUP(E3,$C$36:$D$50,2)</f>
        <v>北海道</v>
      </c>
      <c r="G3" s="49">
        <v>1</v>
      </c>
      <c r="H3" s="13" t="str">
        <f aca="true" t="shared" si="0" ref="H3:H26">VLOOKUP(G3,$F$36:$G$85,2)</f>
        <v>北海道</v>
      </c>
      <c r="I3" s="13"/>
      <c r="J3" s="13"/>
      <c r="K3" s="27"/>
      <c r="L3" s="11">
        <v>1</v>
      </c>
      <c r="M3" s="19" t="s">
        <v>392</v>
      </c>
      <c r="N3" s="19"/>
      <c r="O3" s="11">
        <v>1</v>
      </c>
      <c r="P3" s="12" t="str">
        <f>VLOOKUP(O3,$M$36:$N$43,2)</f>
        <v>北海道</v>
      </c>
      <c r="Q3" s="15">
        <v>1</v>
      </c>
      <c r="R3" s="13" t="str">
        <f>VLOOKUP(Q3,$P$36:$Q$84,2)</f>
        <v>北海道</v>
      </c>
    </row>
    <row r="4" spans="2:18" ht="13.5" customHeight="1">
      <c r="B4" s="5">
        <v>2</v>
      </c>
      <c r="C4" s="19" t="s">
        <v>89</v>
      </c>
      <c r="D4" s="19"/>
      <c r="E4" s="11">
        <v>2</v>
      </c>
      <c r="F4" s="12" t="str">
        <f aca="true" t="shared" si="1" ref="F4:F26">VLOOKUP(E4,$C$36:$D$50,2)</f>
        <v>東　北</v>
      </c>
      <c r="G4" s="49">
        <v>4</v>
      </c>
      <c r="H4" s="13" t="str">
        <f t="shared" si="0"/>
        <v>岩　手</v>
      </c>
      <c r="I4" s="13"/>
      <c r="J4" s="13"/>
      <c r="K4" s="27"/>
      <c r="L4" s="11">
        <v>2</v>
      </c>
      <c r="M4" s="19" t="s">
        <v>393</v>
      </c>
      <c r="N4" s="19"/>
      <c r="O4" s="11">
        <v>1</v>
      </c>
      <c r="P4" s="12" t="str">
        <f aca="true" t="shared" si="2" ref="P4:P21">VLOOKUP(O4,$M$36:$N$43,2)</f>
        <v>北海道</v>
      </c>
      <c r="Q4" s="15">
        <v>1</v>
      </c>
      <c r="R4" s="13" t="str">
        <f aca="true" t="shared" si="3" ref="R4:R26">VLOOKUP(Q4,$P$36:$Q$84,2)</f>
        <v>北海道</v>
      </c>
    </row>
    <row r="5" spans="2:18" ht="13.5" customHeight="1">
      <c r="B5" s="5">
        <v>3</v>
      </c>
      <c r="C5" s="19" t="s">
        <v>350</v>
      </c>
      <c r="D5" s="19"/>
      <c r="E5" s="11">
        <v>2</v>
      </c>
      <c r="F5" s="12" t="str">
        <f t="shared" si="1"/>
        <v>東　北</v>
      </c>
      <c r="G5" s="49">
        <v>6</v>
      </c>
      <c r="H5" s="13" t="str">
        <f t="shared" si="0"/>
        <v>山　形</v>
      </c>
      <c r="I5" s="13"/>
      <c r="J5" s="13"/>
      <c r="K5" s="27"/>
      <c r="L5" s="11">
        <v>3</v>
      </c>
      <c r="M5" s="19" t="s">
        <v>632</v>
      </c>
      <c r="N5" s="19"/>
      <c r="O5" s="11">
        <v>2</v>
      </c>
      <c r="P5" s="12" t="str">
        <f t="shared" si="2"/>
        <v>東　北</v>
      </c>
      <c r="Q5" s="15">
        <v>3</v>
      </c>
      <c r="R5" s="13" t="str">
        <f t="shared" si="3"/>
        <v>秋　田</v>
      </c>
    </row>
    <row r="6" spans="2:18" ht="13.5" customHeight="1">
      <c r="B6" s="5">
        <v>4</v>
      </c>
      <c r="C6" s="19" t="s">
        <v>118</v>
      </c>
      <c r="D6" s="19"/>
      <c r="E6" s="11">
        <v>3</v>
      </c>
      <c r="F6" s="12" t="str">
        <f t="shared" si="1"/>
        <v>関　東</v>
      </c>
      <c r="G6" s="49">
        <v>11</v>
      </c>
      <c r="H6" s="13" t="str">
        <f t="shared" si="0"/>
        <v>埼　玉</v>
      </c>
      <c r="I6" s="13"/>
      <c r="J6" s="13"/>
      <c r="K6" s="27"/>
      <c r="L6" s="11">
        <v>4</v>
      </c>
      <c r="M6" s="19" t="s">
        <v>350</v>
      </c>
      <c r="N6" s="19"/>
      <c r="O6" s="11">
        <v>2</v>
      </c>
      <c r="P6" s="12" t="str">
        <f t="shared" si="2"/>
        <v>東　北</v>
      </c>
      <c r="Q6" s="15">
        <v>6</v>
      </c>
      <c r="R6" s="13" t="str">
        <f t="shared" si="3"/>
        <v>山　形</v>
      </c>
    </row>
    <row r="7" spans="2:18" ht="13.5" customHeight="1">
      <c r="B7" s="5">
        <v>5</v>
      </c>
      <c r="C7" s="19" t="s">
        <v>90</v>
      </c>
      <c r="D7" s="20"/>
      <c r="E7" s="11">
        <v>3</v>
      </c>
      <c r="F7" s="12" t="str">
        <f t="shared" si="1"/>
        <v>関　東</v>
      </c>
      <c r="G7" s="49">
        <v>11</v>
      </c>
      <c r="H7" s="13" t="str">
        <f t="shared" si="0"/>
        <v>埼　玉</v>
      </c>
      <c r="I7" s="13"/>
      <c r="J7" s="13"/>
      <c r="K7" s="27"/>
      <c r="L7" s="11">
        <v>5</v>
      </c>
      <c r="M7" s="19" t="s">
        <v>394</v>
      </c>
      <c r="N7" s="19"/>
      <c r="O7" s="11">
        <v>3</v>
      </c>
      <c r="P7" s="12" t="str">
        <f t="shared" si="2"/>
        <v>関　東</v>
      </c>
      <c r="Q7" s="15">
        <v>13</v>
      </c>
      <c r="R7" s="13" t="str">
        <f t="shared" si="3"/>
        <v>千　葉</v>
      </c>
    </row>
    <row r="8" spans="2:18" ht="13.5" customHeight="1">
      <c r="B8" s="5">
        <v>6</v>
      </c>
      <c r="C8" s="19" t="s">
        <v>351</v>
      </c>
      <c r="D8" s="19"/>
      <c r="E8" s="11">
        <v>3</v>
      </c>
      <c r="F8" s="12" t="str">
        <f t="shared" si="1"/>
        <v>関　東</v>
      </c>
      <c r="G8" s="49">
        <v>15</v>
      </c>
      <c r="H8" s="13" t="str">
        <f t="shared" si="0"/>
        <v>神奈川</v>
      </c>
      <c r="I8" s="13"/>
      <c r="J8" s="13"/>
      <c r="K8" s="27"/>
      <c r="L8" s="11">
        <v>6</v>
      </c>
      <c r="M8" s="19" t="s">
        <v>395</v>
      </c>
      <c r="N8" s="19"/>
      <c r="O8" s="11">
        <v>3</v>
      </c>
      <c r="P8" s="12" t="str">
        <f t="shared" si="2"/>
        <v>関　東</v>
      </c>
      <c r="Q8" s="15">
        <v>15</v>
      </c>
      <c r="R8" s="13" t="str">
        <f t="shared" si="3"/>
        <v>神奈川</v>
      </c>
    </row>
    <row r="9" spans="2:18" ht="13.5" customHeight="1">
      <c r="B9" s="5">
        <v>7</v>
      </c>
      <c r="C9" s="19" t="s">
        <v>352</v>
      </c>
      <c r="D9" s="19"/>
      <c r="E9" s="11">
        <v>3</v>
      </c>
      <c r="F9" s="12" t="str">
        <f t="shared" si="1"/>
        <v>関　東</v>
      </c>
      <c r="G9" s="49">
        <v>9</v>
      </c>
      <c r="H9" s="13" t="str">
        <f t="shared" si="0"/>
        <v>栃　木</v>
      </c>
      <c r="I9" s="13"/>
      <c r="J9" s="13"/>
      <c r="K9" s="27"/>
      <c r="L9" s="11">
        <v>7</v>
      </c>
      <c r="M9" s="19" t="s">
        <v>118</v>
      </c>
      <c r="N9" s="19"/>
      <c r="O9" s="11">
        <v>3</v>
      </c>
      <c r="P9" s="12" t="str">
        <f t="shared" si="2"/>
        <v>関　東</v>
      </c>
      <c r="Q9" s="15">
        <v>11</v>
      </c>
      <c r="R9" s="13" t="str">
        <f t="shared" si="3"/>
        <v>埼　玉</v>
      </c>
    </row>
    <row r="10" spans="2:18" ht="13.5" customHeight="1">
      <c r="B10" s="5">
        <v>8</v>
      </c>
      <c r="C10" s="19" t="s">
        <v>353</v>
      </c>
      <c r="D10" s="19"/>
      <c r="E10" s="11">
        <v>4</v>
      </c>
      <c r="F10" s="12" t="str">
        <f t="shared" si="1"/>
        <v>東　京</v>
      </c>
      <c r="G10" s="49">
        <v>14</v>
      </c>
      <c r="H10" s="13" t="str">
        <f t="shared" si="0"/>
        <v>東　京</v>
      </c>
      <c r="I10" s="13"/>
      <c r="J10" s="13"/>
      <c r="K10" s="27"/>
      <c r="L10" s="11">
        <v>8</v>
      </c>
      <c r="M10" s="19" t="s">
        <v>396</v>
      </c>
      <c r="N10" s="19"/>
      <c r="O10" s="11">
        <v>3</v>
      </c>
      <c r="P10" s="12" t="str">
        <f t="shared" si="2"/>
        <v>関　東</v>
      </c>
      <c r="Q10" s="15">
        <v>11</v>
      </c>
      <c r="R10" s="13" t="str">
        <f t="shared" si="3"/>
        <v>埼　玉</v>
      </c>
    </row>
    <row r="11" spans="2:20" ht="13.5" customHeight="1">
      <c r="B11" s="5">
        <v>9</v>
      </c>
      <c r="C11" s="20" t="s">
        <v>354</v>
      </c>
      <c r="D11" s="20"/>
      <c r="E11" s="11">
        <v>4</v>
      </c>
      <c r="F11" s="12" t="str">
        <f t="shared" si="1"/>
        <v>東　京</v>
      </c>
      <c r="G11" s="49">
        <v>14</v>
      </c>
      <c r="H11" s="13" t="str">
        <f t="shared" si="0"/>
        <v>東　京</v>
      </c>
      <c r="I11" s="13"/>
      <c r="J11" s="13"/>
      <c r="K11" s="27"/>
      <c r="L11" s="11">
        <v>9</v>
      </c>
      <c r="M11" s="19" t="s">
        <v>119</v>
      </c>
      <c r="N11" s="19"/>
      <c r="O11" s="11">
        <v>4</v>
      </c>
      <c r="P11" s="12" t="str">
        <f t="shared" si="2"/>
        <v>東　京</v>
      </c>
      <c r="Q11" s="15">
        <v>14</v>
      </c>
      <c r="R11" s="13" t="str">
        <f t="shared" si="3"/>
        <v>東　京</v>
      </c>
      <c r="T11" s="19"/>
    </row>
    <row r="12" spans="2:20" ht="13.5" customHeight="1">
      <c r="B12" s="5">
        <v>10</v>
      </c>
      <c r="C12" s="19" t="s">
        <v>355</v>
      </c>
      <c r="D12" s="19"/>
      <c r="E12" s="11">
        <v>4</v>
      </c>
      <c r="F12" s="12" t="str">
        <f t="shared" si="1"/>
        <v>東　京</v>
      </c>
      <c r="G12" s="49">
        <v>14</v>
      </c>
      <c r="H12" s="13" t="str">
        <f t="shared" si="0"/>
        <v>東　京</v>
      </c>
      <c r="I12" s="13"/>
      <c r="J12" s="13"/>
      <c r="K12" s="27"/>
      <c r="L12" s="11">
        <v>10</v>
      </c>
      <c r="M12" s="19" t="s">
        <v>91</v>
      </c>
      <c r="N12" s="19"/>
      <c r="O12" s="11">
        <v>4</v>
      </c>
      <c r="P12" s="12" t="str">
        <f t="shared" si="2"/>
        <v>東　京</v>
      </c>
      <c r="Q12" s="15">
        <v>14</v>
      </c>
      <c r="R12" s="13" t="str">
        <f t="shared" si="3"/>
        <v>東　京</v>
      </c>
      <c r="T12" s="19"/>
    </row>
    <row r="13" spans="2:20" ht="13.5" customHeight="1">
      <c r="B13" s="5">
        <v>11</v>
      </c>
      <c r="C13" s="19" t="s">
        <v>94</v>
      </c>
      <c r="D13" s="19"/>
      <c r="E13" s="11">
        <v>5</v>
      </c>
      <c r="F13" s="12" t="str">
        <f t="shared" si="1"/>
        <v>東　海</v>
      </c>
      <c r="G13" s="49">
        <v>17</v>
      </c>
      <c r="H13" s="13" t="str">
        <f t="shared" si="0"/>
        <v>愛　知</v>
      </c>
      <c r="I13" s="13"/>
      <c r="J13" s="13"/>
      <c r="K13" s="27"/>
      <c r="L13" s="11">
        <v>11</v>
      </c>
      <c r="M13" s="19" t="s">
        <v>121</v>
      </c>
      <c r="N13" s="19"/>
      <c r="O13" s="11">
        <v>5</v>
      </c>
      <c r="P13" s="12" t="str">
        <f t="shared" si="2"/>
        <v>東　海</v>
      </c>
      <c r="Q13" s="15">
        <v>17</v>
      </c>
      <c r="R13" s="13" t="str">
        <f t="shared" si="3"/>
        <v>愛　知</v>
      </c>
      <c r="T13" s="19"/>
    </row>
    <row r="14" spans="2:20" ht="13.5" customHeight="1">
      <c r="B14" s="5">
        <v>12</v>
      </c>
      <c r="C14" s="19" t="s">
        <v>95</v>
      </c>
      <c r="D14" s="19"/>
      <c r="E14" s="11">
        <v>5</v>
      </c>
      <c r="F14" s="12" t="str">
        <f t="shared" si="1"/>
        <v>東　海</v>
      </c>
      <c r="G14" s="49">
        <v>16</v>
      </c>
      <c r="H14" s="13" t="str">
        <f t="shared" si="0"/>
        <v>静　岡</v>
      </c>
      <c r="I14" s="13"/>
      <c r="J14" s="13"/>
      <c r="K14" s="27"/>
      <c r="L14" s="11">
        <v>12</v>
      </c>
      <c r="M14" s="19" t="s">
        <v>83</v>
      </c>
      <c r="N14" s="19"/>
      <c r="O14" s="11">
        <v>5</v>
      </c>
      <c r="P14" s="12" t="str">
        <f t="shared" si="2"/>
        <v>東　海</v>
      </c>
      <c r="Q14" s="15">
        <v>17</v>
      </c>
      <c r="R14" s="13" t="str">
        <f t="shared" si="3"/>
        <v>愛　知</v>
      </c>
      <c r="T14" s="19"/>
    </row>
    <row r="15" spans="2:20" ht="13.5" customHeight="1">
      <c r="B15" s="5">
        <v>13</v>
      </c>
      <c r="C15" s="20" t="s">
        <v>92</v>
      </c>
      <c r="D15" s="20"/>
      <c r="E15" s="11">
        <v>6</v>
      </c>
      <c r="F15" s="12" t="str">
        <f t="shared" si="1"/>
        <v>北信越</v>
      </c>
      <c r="G15" s="49">
        <v>21</v>
      </c>
      <c r="H15" s="13" t="str">
        <f t="shared" si="0"/>
        <v>長　野</v>
      </c>
      <c r="I15" s="13"/>
      <c r="J15" s="13"/>
      <c r="K15" s="27"/>
      <c r="L15" s="11">
        <v>13</v>
      </c>
      <c r="M15" s="19" t="s">
        <v>349</v>
      </c>
      <c r="N15" s="19"/>
      <c r="O15" s="11">
        <v>6</v>
      </c>
      <c r="P15" s="12" t="str">
        <f t="shared" si="2"/>
        <v>北信越</v>
      </c>
      <c r="Q15" s="15">
        <v>24</v>
      </c>
      <c r="R15" s="13" t="str">
        <f t="shared" si="3"/>
        <v>福　井</v>
      </c>
      <c r="T15" s="19"/>
    </row>
    <row r="16" spans="2:20" ht="13.5" customHeight="1">
      <c r="B16" s="5">
        <v>14</v>
      </c>
      <c r="C16" s="19" t="s">
        <v>120</v>
      </c>
      <c r="D16" s="19"/>
      <c r="E16" s="11">
        <v>6</v>
      </c>
      <c r="F16" s="12" t="str">
        <f t="shared" si="1"/>
        <v>北信越</v>
      </c>
      <c r="G16" s="49">
        <v>22</v>
      </c>
      <c r="H16" s="13" t="str">
        <f t="shared" si="0"/>
        <v>富　山</v>
      </c>
      <c r="I16" s="13"/>
      <c r="J16" s="13"/>
      <c r="K16" s="27"/>
      <c r="L16" s="11">
        <v>14</v>
      </c>
      <c r="M16" s="19" t="s">
        <v>92</v>
      </c>
      <c r="N16" s="19"/>
      <c r="O16" s="11">
        <v>6</v>
      </c>
      <c r="P16" s="12" t="str">
        <f t="shared" si="2"/>
        <v>北信越</v>
      </c>
      <c r="Q16" s="15">
        <v>21</v>
      </c>
      <c r="R16" s="13" t="str">
        <f t="shared" si="3"/>
        <v>長　野</v>
      </c>
      <c r="T16" s="19"/>
    </row>
    <row r="17" spans="2:20" ht="13.5" customHeight="1">
      <c r="B17" s="5">
        <v>15</v>
      </c>
      <c r="C17" s="20" t="s">
        <v>93</v>
      </c>
      <c r="D17" s="20"/>
      <c r="E17" s="11">
        <v>6</v>
      </c>
      <c r="F17" s="12" t="str">
        <f t="shared" si="1"/>
        <v>北信越</v>
      </c>
      <c r="G17" s="49">
        <v>20</v>
      </c>
      <c r="H17" s="13" t="str">
        <f t="shared" si="0"/>
        <v>新　潟</v>
      </c>
      <c r="I17" s="13"/>
      <c r="J17" s="13"/>
      <c r="K17" s="26"/>
      <c r="L17" s="11">
        <v>15</v>
      </c>
      <c r="M17" s="19" t="s">
        <v>85</v>
      </c>
      <c r="N17" s="19"/>
      <c r="O17" s="11">
        <v>6</v>
      </c>
      <c r="P17" s="12" t="str">
        <f t="shared" si="2"/>
        <v>北信越</v>
      </c>
      <c r="Q17" s="15">
        <v>22</v>
      </c>
      <c r="R17" s="13" t="str">
        <f t="shared" si="3"/>
        <v>富　山</v>
      </c>
      <c r="T17" s="19"/>
    </row>
    <row r="18" spans="2:20" ht="13.5" customHeight="1">
      <c r="B18" s="5">
        <v>16</v>
      </c>
      <c r="C18" s="19" t="s">
        <v>96</v>
      </c>
      <c r="D18" s="19"/>
      <c r="E18" s="11">
        <v>7</v>
      </c>
      <c r="F18" s="12" t="str">
        <f t="shared" si="1"/>
        <v>近　畿</v>
      </c>
      <c r="G18" s="49">
        <v>28</v>
      </c>
      <c r="H18" s="13" t="str">
        <f t="shared" si="0"/>
        <v>兵　庫</v>
      </c>
      <c r="I18" s="13"/>
      <c r="J18" s="13"/>
      <c r="K18" s="26"/>
      <c r="L18" s="11">
        <v>16</v>
      </c>
      <c r="M18" s="19" t="s">
        <v>98</v>
      </c>
      <c r="N18" s="19"/>
      <c r="O18" s="11">
        <v>7</v>
      </c>
      <c r="P18" s="12" t="str">
        <f t="shared" si="2"/>
        <v>近　畿</v>
      </c>
      <c r="Q18" s="15">
        <v>26</v>
      </c>
      <c r="R18" s="13" t="str">
        <f t="shared" si="3"/>
        <v>京　都</v>
      </c>
      <c r="T18" s="19"/>
    </row>
    <row r="19" spans="2:20" ht="13.5" customHeight="1">
      <c r="B19" s="5">
        <v>17</v>
      </c>
      <c r="C19" s="19" t="s">
        <v>97</v>
      </c>
      <c r="D19" s="19"/>
      <c r="E19" s="11">
        <v>7</v>
      </c>
      <c r="F19" s="12" t="str">
        <f t="shared" si="1"/>
        <v>近　畿</v>
      </c>
      <c r="G19" s="49">
        <v>28</v>
      </c>
      <c r="H19" s="13" t="str">
        <f t="shared" si="0"/>
        <v>兵　庫</v>
      </c>
      <c r="I19" s="13"/>
      <c r="J19" s="13"/>
      <c r="K19" s="26"/>
      <c r="L19" s="11">
        <v>17</v>
      </c>
      <c r="M19" s="19" t="s">
        <v>122</v>
      </c>
      <c r="N19" s="19"/>
      <c r="O19" s="11">
        <v>7</v>
      </c>
      <c r="P19" s="12" t="str">
        <f t="shared" si="2"/>
        <v>近　畿</v>
      </c>
      <c r="Q19" s="15">
        <v>28</v>
      </c>
      <c r="R19" s="13" t="str">
        <f t="shared" si="3"/>
        <v>兵　庫</v>
      </c>
      <c r="T19" s="19"/>
    </row>
    <row r="20" spans="2:20" ht="13.5" customHeight="1">
      <c r="B20" s="5">
        <v>18</v>
      </c>
      <c r="C20" s="19" t="s">
        <v>98</v>
      </c>
      <c r="D20" s="19"/>
      <c r="E20" s="11">
        <v>7</v>
      </c>
      <c r="F20" s="12" t="str">
        <f t="shared" si="1"/>
        <v>近　畿</v>
      </c>
      <c r="G20" s="49">
        <v>26</v>
      </c>
      <c r="H20" s="13" t="str">
        <f t="shared" si="0"/>
        <v>京　都</v>
      </c>
      <c r="I20" s="13"/>
      <c r="J20" s="13"/>
      <c r="K20" s="26"/>
      <c r="L20" s="11">
        <v>18</v>
      </c>
      <c r="M20" s="19" t="s">
        <v>397</v>
      </c>
      <c r="N20" s="19"/>
      <c r="O20" s="11">
        <v>7</v>
      </c>
      <c r="P20" s="12" t="str">
        <f t="shared" si="2"/>
        <v>近　畿</v>
      </c>
      <c r="Q20" s="15">
        <v>27</v>
      </c>
      <c r="R20" s="13" t="str">
        <f t="shared" si="3"/>
        <v>大　阪</v>
      </c>
      <c r="T20" s="19"/>
    </row>
    <row r="21" spans="2:20" ht="13.5" customHeight="1">
      <c r="B21" s="5">
        <v>19</v>
      </c>
      <c r="C21" s="19" t="s">
        <v>356</v>
      </c>
      <c r="D21" s="19"/>
      <c r="E21" s="11">
        <v>7</v>
      </c>
      <c r="F21" s="12" t="str">
        <f t="shared" si="1"/>
        <v>近　畿</v>
      </c>
      <c r="G21" s="49">
        <v>27</v>
      </c>
      <c r="H21" s="13" t="str">
        <f t="shared" si="0"/>
        <v>大　阪</v>
      </c>
      <c r="I21" s="13"/>
      <c r="J21" s="13"/>
      <c r="K21" s="26"/>
      <c r="L21" s="11">
        <v>19</v>
      </c>
      <c r="M21" s="19" t="s">
        <v>123</v>
      </c>
      <c r="N21" s="19"/>
      <c r="O21" s="11">
        <v>7</v>
      </c>
      <c r="P21" s="12" t="str">
        <f t="shared" si="2"/>
        <v>近　畿</v>
      </c>
      <c r="Q21" s="15">
        <v>29</v>
      </c>
      <c r="R21" s="13" t="str">
        <f t="shared" si="3"/>
        <v>奈　良</v>
      </c>
      <c r="T21" s="19"/>
    </row>
    <row r="22" spans="2:20" ht="13.5" customHeight="1">
      <c r="B22" s="5">
        <v>20</v>
      </c>
      <c r="C22" s="19" t="s">
        <v>357</v>
      </c>
      <c r="D22" s="19"/>
      <c r="E22" s="11">
        <v>8</v>
      </c>
      <c r="F22" s="12" t="str">
        <f t="shared" si="1"/>
        <v>中　国</v>
      </c>
      <c r="G22" s="49">
        <v>31</v>
      </c>
      <c r="H22" s="13" t="str">
        <f t="shared" si="0"/>
        <v>岡　山</v>
      </c>
      <c r="I22" s="13"/>
      <c r="J22" s="13"/>
      <c r="K22" s="26"/>
      <c r="L22" s="11">
        <v>20</v>
      </c>
      <c r="M22" s="19" t="s">
        <v>125</v>
      </c>
      <c r="N22" s="19"/>
      <c r="O22" s="11">
        <v>8</v>
      </c>
      <c r="P22" s="12" t="str">
        <f>VLOOKUP(O22,$M$36:$N$46,2)</f>
        <v>中　国</v>
      </c>
      <c r="Q22" s="15">
        <v>31</v>
      </c>
      <c r="R22" s="13" t="str">
        <f t="shared" si="3"/>
        <v>岡　山</v>
      </c>
      <c r="T22" s="19"/>
    </row>
    <row r="23" spans="2:20" ht="13.5" customHeight="1">
      <c r="B23" s="5">
        <v>21</v>
      </c>
      <c r="C23" s="19" t="s">
        <v>99</v>
      </c>
      <c r="D23" s="19"/>
      <c r="E23" s="11">
        <v>8</v>
      </c>
      <c r="F23" s="12" t="str">
        <f t="shared" si="1"/>
        <v>中　国</v>
      </c>
      <c r="G23" s="49">
        <v>34</v>
      </c>
      <c r="H23" s="13" t="str">
        <f t="shared" si="0"/>
        <v>島　根</v>
      </c>
      <c r="I23" s="13"/>
      <c r="J23" s="13"/>
      <c r="K23" s="26"/>
      <c r="L23" s="11">
        <v>21</v>
      </c>
      <c r="M23" s="19" t="s">
        <v>124</v>
      </c>
      <c r="N23" s="19"/>
      <c r="O23" s="11">
        <v>8</v>
      </c>
      <c r="P23" s="12" t="str">
        <f>VLOOKUP(O23,$M$36:$N$46,2)</f>
        <v>中　国</v>
      </c>
      <c r="Q23" s="15">
        <v>35</v>
      </c>
      <c r="R23" s="13" t="str">
        <f t="shared" si="3"/>
        <v>山　口</v>
      </c>
      <c r="T23" s="19"/>
    </row>
    <row r="24" spans="2:20" ht="13.5" customHeight="1">
      <c r="B24" s="5">
        <v>22</v>
      </c>
      <c r="C24" s="19" t="s">
        <v>100</v>
      </c>
      <c r="D24" s="19"/>
      <c r="E24" s="11">
        <v>9</v>
      </c>
      <c r="F24" s="12" t="str">
        <f t="shared" si="1"/>
        <v>四　国</v>
      </c>
      <c r="G24" s="49">
        <v>39</v>
      </c>
      <c r="H24" s="13" t="str">
        <f t="shared" si="0"/>
        <v>愛　媛</v>
      </c>
      <c r="I24" s="13"/>
      <c r="J24" s="13"/>
      <c r="K24" s="26"/>
      <c r="L24" s="11">
        <v>22</v>
      </c>
      <c r="M24" s="19" t="s">
        <v>126</v>
      </c>
      <c r="N24" s="19"/>
      <c r="O24" s="11">
        <v>9</v>
      </c>
      <c r="P24" s="12" t="str">
        <f>VLOOKUP(O24,$M$36:$N$46,2)</f>
        <v>四　国</v>
      </c>
      <c r="Q24" s="15">
        <v>39</v>
      </c>
      <c r="R24" s="13" t="str">
        <f t="shared" si="3"/>
        <v>愛　媛</v>
      </c>
      <c r="T24" s="19"/>
    </row>
    <row r="25" spans="2:18" ht="13.5" customHeight="1">
      <c r="B25" s="5">
        <v>23</v>
      </c>
      <c r="C25" s="19" t="s">
        <v>28</v>
      </c>
      <c r="D25" s="19"/>
      <c r="E25" s="11">
        <v>10</v>
      </c>
      <c r="F25" s="12" t="str">
        <f t="shared" si="1"/>
        <v>九　州</v>
      </c>
      <c r="G25" s="49">
        <v>43</v>
      </c>
      <c r="H25" s="13" t="str">
        <f t="shared" si="0"/>
        <v>長　崎</v>
      </c>
      <c r="I25" s="13"/>
      <c r="J25" s="13"/>
      <c r="K25" s="26"/>
      <c r="L25" s="11">
        <v>23</v>
      </c>
      <c r="M25" s="19" t="s">
        <v>101</v>
      </c>
      <c r="N25" s="19"/>
      <c r="O25" s="11">
        <v>10</v>
      </c>
      <c r="P25" s="12" t="str">
        <f>VLOOKUP(O25,$M$36:$N$46,2)</f>
        <v>九　州</v>
      </c>
      <c r="Q25" s="15">
        <v>46</v>
      </c>
      <c r="R25" s="13" t="str">
        <f t="shared" si="3"/>
        <v>鹿児島</v>
      </c>
    </row>
    <row r="26" spans="2:18" ht="13.5" customHeight="1">
      <c r="B26" s="5">
        <v>24</v>
      </c>
      <c r="C26" s="19" t="s">
        <v>101</v>
      </c>
      <c r="D26" s="19"/>
      <c r="E26" s="11">
        <v>10</v>
      </c>
      <c r="F26" s="12" t="str">
        <f t="shared" si="1"/>
        <v>九　州</v>
      </c>
      <c r="G26" s="49">
        <v>46</v>
      </c>
      <c r="H26" s="13" t="str">
        <f t="shared" si="0"/>
        <v>鹿児島</v>
      </c>
      <c r="I26" s="13"/>
      <c r="J26" s="13"/>
      <c r="K26" s="26"/>
      <c r="L26" s="11">
        <v>24</v>
      </c>
      <c r="M26" s="19" t="s">
        <v>127</v>
      </c>
      <c r="N26" s="19"/>
      <c r="O26" s="11">
        <v>10</v>
      </c>
      <c r="P26" s="12" t="str">
        <f>VLOOKUP(O26,$M$36:$N$46,2)</f>
        <v>九　州</v>
      </c>
      <c r="Q26" s="15">
        <v>47</v>
      </c>
      <c r="R26" s="13" t="str">
        <f t="shared" si="3"/>
        <v>沖　縄</v>
      </c>
    </row>
    <row r="27" spans="2:18" ht="13.5" customHeight="1">
      <c r="B27" s="5"/>
      <c r="C27" s="45"/>
      <c r="D27" s="19"/>
      <c r="E27" s="11"/>
      <c r="F27" s="12"/>
      <c r="G27" s="49"/>
      <c r="H27" s="50"/>
      <c r="I27" s="13"/>
      <c r="J27" s="13"/>
      <c r="K27" s="26"/>
      <c r="L27" s="11"/>
      <c r="M27" s="19"/>
      <c r="N27" s="19"/>
      <c r="O27" s="11"/>
      <c r="P27" s="12"/>
      <c r="Q27" s="15"/>
      <c r="R27" s="13"/>
    </row>
    <row r="28" spans="2:18" ht="13.5" customHeight="1">
      <c r="B28" s="5"/>
      <c r="C28" s="45"/>
      <c r="D28" s="19"/>
      <c r="E28" s="11"/>
      <c r="F28" s="12"/>
      <c r="G28" s="49"/>
      <c r="H28" s="50"/>
      <c r="I28" s="13"/>
      <c r="J28" s="13"/>
      <c r="K28" s="26"/>
      <c r="L28" s="11"/>
      <c r="M28" s="19"/>
      <c r="N28" s="19"/>
      <c r="O28" s="11"/>
      <c r="P28" s="12"/>
      <c r="Q28" s="15"/>
      <c r="R28" s="13"/>
    </row>
    <row r="29" spans="2:18" ht="13.5" customHeight="1">
      <c r="B29" s="5"/>
      <c r="C29" s="45"/>
      <c r="D29" s="19"/>
      <c r="E29" s="11"/>
      <c r="F29" s="12"/>
      <c r="G29" s="49"/>
      <c r="H29" s="50"/>
      <c r="I29" s="13"/>
      <c r="J29" s="13"/>
      <c r="K29" s="26"/>
      <c r="L29" s="11"/>
      <c r="M29" s="19"/>
      <c r="N29" s="19"/>
      <c r="O29" s="11"/>
      <c r="P29" s="12"/>
      <c r="Q29" s="15"/>
      <c r="R29" s="13"/>
    </row>
    <row r="30" spans="2:18" ht="13.5" customHeight="1">
      <c r="B30" s="5"/>
      <c r="C30" s="45"/>
      <c r="D30" s="19"/>
      <c r="E30" s="11"/>
      <c r="F30" s="12"/>
      <c r="G30" s="49"/>
      <c r="H30" s="50"/>
      <c r="I30" s="13"/>
      <c r="J30" s="13"/>
      <c r="K30" s="26"/>
      <c r="L30" s="11"/>
      <c r="M30" s="19"/>
      <c r="N30" s="19"/>
      <c r="O30" s="11"/>
      <c r="P30" s="12"/>
      <c r="Q30" s="15"/>
      <c r="R30" s="13"/>
    </row>
    <row r="31" spans="2:18" ht="13.5" customHeight="1">
      <c r="B31" s="5"/>
      <c r="C31" s="45"/>
      <c r="D31" s="19"/>
      <c r="E31" s="11"/>
      <c r="F31" s="12"/>
      <c r="G31" s="49"/>
      <c r="H31" s="50"/>
      <c r="I31" s="13"/>
      <c r="J31" s="13"/>
      <c r="K31" s="26"/>
      <c r="L31" s="11"/>
      <c r="M31" s="19"/>
      <c r="N31" s="19"/>
      <c r="O31" s="11"/>
      <c r="P31" s="12"/>
      <c r="Q31" s="15"/>
      <c r="R31" s="13"/>
    </row>
    <row r="32" spans="2:18" ht="13.5" customHeight="1">
      <c r="B32" s="5"/>
      <c r="C32" s="45"/>
      <c r="D32" s="19"/>
      <c r="E32" s="11"/>
      <c r="F32" s="12"/>
      <c r="G32" s="49"/>
      <c r="H32" s="50"/>
      <c r="I32" s="13"/>
      <c r="J32" s="13"/>
      <c r="K32" s="26"/>
      <c r="L32" s="11"/>
      <c r="M32" s="19"/>
      <c r="N32" s="19"/>
      <c r="O32" s="11"/>
      <c r="P32" s="12"/>
      <c r="Q32" s="15"/>
      <c r="R32" s="13"/>
    </row>
    <row r="33" spans="2:18" ht="13.5" customHeight="1">
      <c r="B33" s="5"/>
      <c r="C33" s="19"/>
      <c r="D33" s="19"/>
      <c r="E33" s="11"/>
      <c r="F33" s="12"/>
      <c r="G33" s="12"/>
      <c r="H33" s="13"/>
      <c r="I33" s="13"/>
      <c r="J33" s="13"/>
      <c r="K33" s="26"/>
      <c r="L33" s="11"/>
      <c r="M33" s="10"/>
      <c r="N33" s="10"/>
      <c r="O33" s="11"/>
      <c r="P33" s="12"/>
      <c r="Q33" s="15"/>
      <c r="R33" s="13"/>
    </row>
    <row r="34" spans="2:18" ht="13.5" customHeight="1">
      <c r="B34" s="5"/>
      <c r="C34" s="22"/>
      <c r="D34" s="11"/>
      <c r="E34" s="11"/>
      <c r="F34" s="11"/>
      <c r="G34" s="14"/>
      <c r="H34" s="11"/>
      <c r="I34" s="22"/>
      <c r="J34" s="11"/>
      <c r="K34" s="26"/>
      <c r="L34" s="11"/>
      <c r="M34" s="11"/>
      <c r="N34" s="11"/>
      <c r="O34" s="11"/>
      <c r="P34" s="11"/>
      <c r="Q34" s="15"/>
      <c r="R34" s="11"/>
    </row>
    <row r="35" spans="2:18" ht="13.5" customHeight="1">
      <c r="B35" s="5"/>
      <c r="C35" s="22"/>
      <c r="D35" s="11"/>
      <c r="E35" s="14"/>
      <c r="F35" s="14"/>
      <c r="G35" s="17"/>
      <c r="H35" s="11"/>
      <c r="I35" s="22"/>
      <c r="J35" s="11"/>
      <c r="K35" s="26"/>
      <c r="L35" s="11"/>
      <c r="M35" s="11"/>
      <c r="N35" s="11"/>
      <c r="O35" s="11"/>
      <c r="P35" s="14"/>
      <c r="Q35" s="17"/>
      <c r="R35" s="11"/>
    </row>
    <row r="36" spans="2:18" ht="13.5" customHeight="1">
      <c r="B36" s="14"/>
      <c r="C36" s="22"/>
      <c r="D36" s="11" t="s">
        <v>146</v>
      </c>
      <c r="E36" s="14" t="s">
        <v>22</v>
      </c>
      <c r="F36" s="14"/>
      <c r="G36" s="17"/>
      <c r="H36" s="14"/>
      <c r="I36" s="24"/>
      <c r="J36" s="14"/>
      <c r="K36" s="26"/>
      <c r="L36" s="14"/>
      <c r="M36" s="22"/>
      <c r="N36" s="11" t="s">
        <v>146</v>
      </c>
      <c r="O36" s="14"/>
      <c r="P36" s="17"/>
      <c r="Q36" s="14"/>
      <c r="R36" s="11"/>
    </row>
    <row r="37" spans="2:18" ht="13.5" customHeight="1">
      <c r="B37" s="14"/>
      <c r="C37" s="241">
        <v>1</v>
      </c>
      <c r="D37" s="24" t="s">
        <v>358</v>
      </c>
      <c r="E37" s="14"/>
      <c r="F37" s="14">
        <v>1</v>
      </c>
      <c r="G37" s="17" t="s">
        <v>20</v>
      </c>
      <c r="H37" s="14"/>
      <c r="I37" s="24"/>
      <c r="J37" s="14"/>
      <c r="K37" s="26"/>
      <c r="M37" s="241">
        <v>1</v>
      </c>
      <c r="N37" s="24" t="s">
        <v>358</v>
      </c>
      <c r="P37" s="14">
        <v>1</v>
      </c>
      <c r="Q37" s="17" t="s">
        <v>20</v>
      </c>
      <c r="R37" s="14"/>
    </row>
    <row r="38" spans="2:18" ht="13.5" customHeight="1">
      <c r="B38" s="14"/>
      <c r="C38" s="241">
        <v>2</v>
      </c>
      <c r="D38" s="24" t="s">
        <v>387</v>
      </c>
      <c r="E38" s="14"/>
      <c r="F38" s="14">
        <v>2</v>
      </c>
      <c r="G38" s="17" t="s">
        <v>23</v>
      </c>
      <c r="H38" s="14"/>
      <c r="I38" s="24"/>
      <c r="J38" s="14"/>
      <c r="K38" s="26"/>
      <c r="M38" s="241">
        <v>2</v>
      </c>
      <c r="N38" s="24" t="s">
        <v>387</v>
      </c>
      <c r="P38" s="14">
        <v>2</v>
      </c>
      <c r="Q38" s="17" t="s">
        <v>23</v>
      </c>
      <c r="R38" s="14"/>
    </row>
    <row r="39" spans="2:18" ht="13.5" customHeight="1">
      <c r="B39" s="14"/>
      <c r="C39" s="241">
        <v>3</v>
      </c>
      <c r="D39" s="24" t="s">
        <v>388</v>
      </c>
      <c r="E39" s="14"/>
      <c r="F39" s="14">
        <v>3</v>
      </c>
      <c r="G39" s="17" t="s">
        <v>24</v>
      </c>
      <c r="H39" s="14"/>
      <c r="I39" s="24"/>
      <c r="J39" s="14"/>
      <c r="K39" s="26"/>
      <c r="M39" s="241">
        <v>3</v>
      </c>
      <c r="N39" s="24" t="s">
        <v>388</v>
      </c>
      <c r="P39" s="14">
        <v>3</v>
      </c>
      <c r="Q39" s="17" t="s">
        <v>24</v>
      </c>
      <c r="R39" s="14"/>
    </row>
    <row r="40" spans="2:18" ht="27">
      <c r="B40" s="14"/>
      <c r="C40" s="241">
        <v>4</v>
      </c>
      <c r="D40" s="24" t="s">
        <v>366</v>
      </c>
      <c r="E40" s="14"/>
      <c r="F40" s="14">
        <v>4</v>
      </c>
      <c r="G40" s="17" t="s">
        <v>25</v>
      </c>
      <c r="H40" s="14"/>
      <c r="I40" s="24"/>
      <c r="J40" s="14"/>
      <c r="K40" s="26"/>
      <c r="M40" s="241">
        <v>4</v>
      </c>
      <c r="N40" s="24" t="s">
        <v>366</v>
      </c>
      <c r="P40" s="14">
        <v>4</v>
      </c>
      <c r="Q40" s="17" t="s">
        <v>25</v>
      </c>
      <c r="R40" s="14"/>
    </row>
    <row r="41" spans="2:18" ht="27">
      <c r="B41" s="14"/>
      <c r="C41" s="241">
        <v>5</v>
      </c>
      <c r="D41" s="24" t="s">
        <v>389</v>
      </c>
      <c r="E41" s="14"/>
      <c r="F41" s="14">
        <v>5</v>
      </c>
      <c r="G41" s="17" t="s">
        <v>26</v>
      </c>
      <c r="H41" s="14"/>
      <c r="I41" s="24"/>
      <c r="J41" s="14"/>
      <c r="K41" s="26"/>
      <c r="M41" s="241">
        <v>5</v>
      </c>
      <c r="N41" s="24" t="s">
        <v>389</v>
      </c>
      <c r="P41" s="14">
        <v>5</v>
      </c>
      <c r="Q41" s="17" t="s">
        <v>26</v>
      </c>
      <c r="R41" s="14"/>
    </row>
    <row r="42" spans="2:18" ht="40.5">
      <c r="B42" s="14"/>
      <c r="C42" s="241">
        <v>6</v>
      </c>
      <c r="D42" s="9" t="s">
        <v>359</v>
      </c>
      <c r="E42" s="14"/>
      <c r="F42" s="14">
        <v>6</v>
      </c>
      <c r="G42" s="17" t="s">
        <v>104</v>
      </c>
      <c r="H42" s="14"/>
      <c r="I42" s="24"/>
      <c r="J42" s="14"/>
      <c r="K42" s="26"/>
      <c r="M42" s="241">
        <v>6</v>
      </c>
      <c r="N42" s="9" t="s">
        <v>359</v>
      </c>
      <c r="P42" s="14">
        <v>6</v>
      </c>
      <c r="Q42" s="17" t="s">
        <v>104</v>
      </c>
      <c r="R42" s="14"/>
    </row>
    <row r="43" spans="2:17" ht="27">
      <c r="B43" s="14"/>
      <c r="C43" s="241">
        <v>7</v>
      </c>
      <c r="D43" s="24" t="s">
        <v>27</v>
      </c>
      <c r="E43" s="14"/>
      <c r="F43" s="14">
        <v>7</v>
      </c>
      <c r="G43" t="s">
        <v>105</v>
      </c>
      <c r="I43" s="24"/>
      <c r="J43" s="14"/>
      <c r="K43" s="26"/>
      <c r="M43" s="241">
        <v>7</v>
      </c>
      <c r="N43" s="24" t="s">
        <v>27</v>
      </c>
      <c r="P43" s="14">
        <v>7</v>
      </c>
      <c r="Q43" t="s">
        <v>105</v>
      </c>
    </row>
    <row r="44" spans="2:17" ht="27">
      <c r="B44" s="14"/>
      <c r="C44" s="241">
        <v>8</v>
      </c>
      <c r="D44" s="24" t="s">
        <v>390</v>
      </c>
      <c r="E44" s="14"/>
      <c r="F44" s="14">
        <v>8</v>
      </c>
      <c r="G44" s="4" t="s">
        <v>106</v>
      </c>
      <c r="I44" s="24"/>
      <c r="J44" s="14"/>
      <c r="K44" s="26"/>
      <c r="M44" s="241">
        <v>8</v>
      </c>
      <c r="N44" s="24" t="s">
        <v>390</v>
      </c>
      <c r="P44" s="14">
        <v>8</v>
      </c>
      <c r="Q44" s="4" t="s">
        <v>106</v>
      </c>
    </row>
    <row r="45" spans="2:17" ht="27">
      <c r="B45" s="14"/>
      <c r="C45" s="241">
        <v>9</v>
      </c>
      <c r="D45" s="9" t="s">
        <v>391</v>
      </c>
      <c r="F45" s="14">
        <v>9</v>
      </c>
      <c r="G45" s="4" t="s">
        <v>107</v>
      </c>
      <c r="M45" s="241">
        <v>9</v>
      </c>
      <c r="N45" s="9" t="s">
        <v>391</v>
      </c>
      <c r="P45" s="14">
        <v>9</v>
      </c>
      <c r="Q45" s="4" t="s">
        <v>107</v>
      </c>
    </row>
    <row r="46" spans="2:17" ht="27">
      <c r="B46" s="14"/>
      <c r="C46" s="241">
        <v>10</v>
      </c>
      <c r="D46" s="9" t="s">
        <v>128</v>
      </c>
      <c r="F46" s="14">
        <v>10</v>
      </c>
      <c r="G46" s="4" t="s">
        <v>362</v>
      </c>
      <c r="I46" s="4"/>
      <c r="M46" s="241">
        <v>10</v>
      </c>
      <c r="N46" s="9" t="s">
        <v>128</v>
      </c>
      <c r="P46" s="14">
        <v>10</v>
      </c>
      <c r="Q46" s="4" t="s">
        <v>362</v>
      </c>
    </row>
    <row r="47" spans="4:17" ht="13.5">
      <c r="D47" s="4"/>
      <c r="F47" s="14">
        <v>11</v>
      </c>
      <c r="G47" s="4" t="s">
        <v>363</v>
      </c>
      <c r="I47" s="4"/>
      <c r="M47" s="4"/>
      <c r="N47" s="4"/>
      <c r="P47" s="14">
        <v>11</v>
      </c>
      <c r="Q47" s="4" t="s">
        <v>363</v>
      </c>
    </row>
    <row r="48" spans="4:17" ht="13.5">
      <c r="D48" s="4"/>
      <c r="F48" s="14">
        <v>12</v>
      </c>
      <c r="G48" s="4" t="s">
        <v>364</v>
      </c>
      <c r="I48" s="4"/>
      <c r="M48" s="4"/>
      <c r="N48" s="4"/>
      <c r="P48" s="14">
        <v>12</v>
      </c>
      <c r="Q48" s="4" t="s">
        <v>364</v>
      </c>
    </row>
    <row r="49" spans="6:17" ht="13.5">
      <c r="F49" s="14">
        <v>13</v>
      </c>
      <c r="G49" s="4" t="s">
        <v>365</v>
      </c>
      <c r="I49" s="4"/>
      <c r="P49" s="14">
        <v>13</v>
      </c>
      <c r="Q49" s="4" t="s">
        <v>365</v>
      </c>
    </row>
    <row r="50" spans="6:17" ht="13.5">
      <c r="F50" s="14">
        <v>14</v>
      </c>
      <c r="G50" s="4" t="s">
        <v>366</v>
      </c>
      <c r="I50"/>
      <c r="P50" s="14">
        <v>14</v>
      </c>
      <c r="Q50" s="4" t="s">
        <v>366</v>
      </c>
    </row>
    <row r="51" spans="6:17" ht="13.5">
      <c r="F51" s="14">
        <v>15</v>
      </c>
      <c r="G51" s="4" t="s">
        <v>360</v>
      </c>
      <c r="I51"/>
      <c r="P51" s="14">
        <v>15</v>
      </c>
      <c r="Q51" s="4" t="s">
        <v>360</v>
      </c>
    </row>
    <row r="52" spans="6:17" ht="13.5">
      <c r="F52" s="14">
        <v>16</v>
      </c>
      <c r="G52" s="4" t="s">
        <v>112</v>
      </c>
      <c r="I52" s="4"/>
      <c r="P52" s="14">
        <v>16</v>
      </c>
      <c r="Q52" s="4" t="s">
        <v>112</v>
      </c>
    </row>
    <row r="53" spans="6:17" ht="13.5">
      <c r="F53" s="14">
        <v>17</v>
      </c>
      <c r="G53" s="4" t="s">
        <v>113</v>
      </c>
      <c r="I53" s="4"/>
      <c r="P53" s="14">
        <v>17</v>
      </c>
      <c r="Q53" s="4" t="s">
        <v>113</v>
      </c>
    </row>
    <row r="54" spans="6:17" ht="13.5">
      <c r="F54" s="14">
        <v>18</v>
      </c>
      <c r="G54" s="4" t="s">
        <v>114</v>
      </c>
      <c r="I54" s="4"/>
      <c r="P54" s="14">
        <v>18</v>
      </c>
      <c r="Q54" s="4" t="s">
        <v>114</v>
      </c>
    </row>
    <row r="55" spans="6:17" ht="13.5">
      <c r="F55" s="14">
        <v>19</v>
      </c>
      <c r="G55" s="4" t="s">
        <v>115</v>
      </c>
      <c r="I55" s="4"/>
      <c r="P55" s="14">
        <v>19</v>
      </c>
      <c r="Q55" s="4" t="s">
        <v>115</v>
      </c>
    </row>
    <row r="56" spans="6:17" ht="13.5">
      <c r="F56" s="14">
        <v>20</v>
      </c>
      <c r="G56" s="4" t="s">
        <v>367</v>
      </c>
      <c r="I56" s="4"/>
      <c r="P56" s="14">
        <v>20</v>
      </c>
      <c r="Q56" s="4" t="s">
        <v>367</v>
      </c>
    </row>
    <row r="57" spans="6:17" ht="13.5">
      <c r="F57" s="14">
        <v>21</v>
      </c>
      <c r="G57" s="4" t="s">
        <v>108</v>
      </c>
      <c r="I57" s="4"/>
      <c r="P57" s="14">
        <v>21</v>
      </c>
      <c r="Q57" s="4" t="s">
        <v>108</v>
      </c>
    </row>
    <row r="58" spans="6:17" ht="13.5">
      <c r="F58" s="14">
        <v>22</v>
      </c>
      <c r="G58" s="4" t="s">
        <v>109</v>
      </c>
      <c r="I58" s="4"/>
      <c r="P58" s="14">
        <v>22</v>
      </c>
      <c r="Q58" s="4" t="s">
        <v>109</v>
      </c>
    </row>
    <row r="59" spans="6:17" ht="13.5">
      <c r="F59" s="14">
        <v>23</v>
      </c>
      <c r="G59" s="4" t="s">
        <v>110</v>
      </c>
      <c r="I59" s="4"/>
      <c r="P59" s="14">
        <v>23</v>
      </c>
      <c r="Q59" s="4" t="s">
        <v>110</v>
      </c>
    </row>
    <row r="60" spans="6:17" ht="13.5">
      <c r="F60" s="14">
        <v>24</v>
      </c>
      <c r="G60" s="4" t="s">
        <v>111</v>
      </c>
      <c r="P60" s="14">
        <v>24</v>
      </c>
      <c r="Q60" s="4" t="s">
        <v>111</v>
      </c>
    </row>
    <row r="61" spans="6:17" ht="13.5">
      <c r="F61" s="14">
        <v>25</v>
      </c>
      <c r="G61" s="4" t="s">
        <v>116</v>
      </c>
      <c r="P61" s="14">
        <v>25</v>
      </c>
      <c r="Q61" s="4" t="s">
        <v>116</v>
      </c>
    </row>
    <row r="62" spans="6:17" ht="13.5">
      <c r="F62" s="14">
        <v>26</v>
      </c>
      <c r="G62" s="4" t="s">
        <v>117</v>
      </c>
      <c r="P62" s="14">
        <v>26</v>
      </c>
      <c r="Q62" s="4" t="s">
        <v>117</v>
      </c>
    </row>
    <row r="63" spans="6:17" ht="13.5">
      <c r="F63" s="14">
        <v>27</v>
      </c>
      <c r="G63" s="4" t="s">
        <v>368</v>
      </c>
      <c r="P63" s="14">
        <v>27</v>
      </c>
      <c r="Q63" s="4" t="s">
        <v>368</v>
      </c>
    </row>
    <row r="64" spans="6:17" ht="13.5">
      <c r="F64" s="14">
        <v>28</v>
      </c>
      <c r="G64" s="4" t="s">
        <v>369</v>
      </c>
      <c r="P64" s="14">
        <v>28</v>
      </c>
      <c r="Q64" s="4" t="s">
        <v>369</v>
      </c>
    </row>
    <row r="65" spans="6:17" ht="13.5">
      <c r="F65" s="14">
        <v>29</v>
      </c>
      <c r="G65" s="4" t="s">
        <v>370</v>
      </c>
      <c r="P65" s="14">
        <v>29</v>
      </c>
      <c r="Q65" s="4" t="s">
        <v>370</v>
      </c>
    </row>
    <row r="66" spans="6:17" ht="13.5">
      <c r="F66" s="14">
        <v>30</v>
      </c>
      <c r="G66" s="4" t="s">
        <v>361</v>
      </c>
      <c r="P66" s="14">
        <v>30</v>
      </c>
      <c r="Q66" s="4" t="s">
        <v>361</v>
      </c>
    </row>
    <row r="67" spans="6:17" ht="13.5">
      <c r="F67" s="14">
        <v>31</v>
      </c>
      <c r="G67" s="4" t="s">
        <v>371</v>
      </c>
      <c r="P67" s="14">
        <v>31</v>
      </c>
      <c r="Q67" s="4" t="s">
        <v>371</v>
      </c>
    </row>
    <row r="68" spans="6:17" ht="13.5">
      <c r="F68" s="14">
        <v>32</v>
      </c>
      <c r="G68" s="4" t="s">
        <v>372</v>
      </c>
      <c r="P68" s="14">
        <v>32</v>
      </c>
      <c r="Q68" s="4" t="s">
        <v>372</v>
      </c>
    </row>
    <row r="69" spans="6:18" ht="13.5">
      <c r="F69" s="14">
        <v>33</v>
      </c>
      <c r="G69" s="4" t="s">
        <v>373</v>
      </c>
      <c r="H69" s="5"/>
      <c r="J69" s="5"/>
      <c r="P69" s="14">
        <v>33</v>
      </c>
      <c r="Q69" s="4" t="s">
        <v>373</v>
      </c>
      <c r="R69" s="5"/>
    </row>
    <row r="70" spans="6:17" ht="13.5">
      <c r="F70" s="14">
        <v>34</v>
      </c>
      <c r="G70" s="4" t="s">
        <v>374</v>
      </c>
      <c r="I70" s="5"/>
      <c r="J70" s="5"/>
      <c r="P70" s="14">
        <v>34</v>
      </c>
      <c r="Q70" s="4" t="s">
        <v>374</v>
      </c>
    </row>
    <row r="71" spans="3:22" ht="13.5">
      <c r="C71" s="23"/>
      <c r="D71" s="5"/>
      <c r="E71" s="5"/>
      <c r="F71" s="14">
        <v>35</v>
      </c>
      <c r="G71" s="4" t="s">
        <v>375</v>
      </c>
      <c r="I71" s="5"/>
      <c r="J71" s="5"/>
      <c r="M71" s="5"/>
      <c r="N71" s="5"/>
      <c r="P71" s="14">
        <v>35</v>
      </c>
      <c r="Q71" s="4" t="s">
        <v>375</v>
      </c>
      <c r="S71" s="5"/>
      <c r="T71" s="5"/>
      <c r="U71" s="5"/>
      <c r="V71" s="5"/>
    </row>
    <row r="72" spans="3:22" ht="13.5">
      <c r="C72" s="23"/>
      <c r="D72" s="5"/>
      <c r="E72" s="5"/>
      <c r="F72" s="14">
        <v>36</v>
      </c>
      <c r="G72" s="4" t="s">
        <v>376</v>
      </c>
      <c r="I72" s="5"/>
      <c r="J72" s="5"/>
      <c r="M72" s="5"/>
      <c r="N72" s="5"/>
      <c r="P72" s="14">
        <v>36</v>
      </c>
      <c r="Q72" s="4" t="s">
        <v>376</v>
      </c>
      <c r="S72" s="5"/>
      <c r="T72" s="5"/>
      <c r="U72" s="5"/>
      <c r="V72" s="5"/>
    </row>
    <row r="73" spans="3:22" ht="13.5">
      <c r="C73" s="23"/>
      <c r="D73" s="5"/>
      <c r="E73" s="5"/>
      <c r="F73" s="14">
        <v>37</v>
      </c>
      <c r="G73" s="4" t="s">
        <v>377</v>
      </c>
      <c r="I73" s="5"/>
      <c r="J73" s="5"/>
      <c r="M73" s="5"/>
      <c r="N73" s="5"/>
      <c r="P73" s="14">
        <v>37</v>
      </c>
      <c r="Q73" s="4" t="s">
        <v>377</v>
      </c>
      <c r="S73" s="5"/>
      <c r="T73" s="5"/>
      <c r="U73" s="5"/>
      <c r="V73" s="5"/>
    </row>
    <row r="74" spans="3:31" ht="13.5">
      <c r="C74" s="23"/>
      <c r="D74" s="5"/>
      <c r="E74" s="5"/>
      <c r="F74" s="14">
        <v>38</v>
      </c>
      <c r="G74" s="4" t="s">
        <v>378</v>
      </c>
      <c r="I74" s="5"/>
      <c r="J74" s="5"/>
      <c r="M74" s="5"/>
      <c r="N74" s="5"/>
      <c r="P74" s="14">
        <v>38</v>
      </c>
      <c r="Q74" s="4" t="s">
        <v>378</v>
      </c>
      <c r="S74" s="5"/>
      <c r="T74" s="5"/>
      <c r="U74" s="5"/>
      <c r="V74" s="5"/>
      <c r="AE74" s="230"/>
    </row>
    <row r="75" spans="3:31" ht="13.5">
      <c r="C75" s="23"/>
      <c r="D75" s="5"/>
      <c r="E75" s="5"/>
      <c r="F75" s="14">
        <v>39</v>
      </c>
      <c r="G75" s="4" t="s">
        <v>379</v>
      </c>
      <c r="I75" s="5"/>
      <c r="J75" s="5"/>
      <c r="M75" s="5"/>
      <c r="N75" s="5"/>
      <c r="P75" s="14">
        <v>39</v>
      </c>
      <c r="Q75" s="4" t="s">
        <v>379</v>
      </c>
      <c r="S75" s="5"/>
      <c r="T75" s="5"/>
      <c r="U75" s="5"/>
      <c r="V75" s="5"/>
      <c r="AE75" s="231"/>
    </row>
    <row r="76" spans="3:31" ht="13.5">
      <c r="C76" s="23"/>
      <c r="D76" s="5"/>
      <c r="E76" s="5"/>
      <c r="F76" s="14">
        <v>40</v>
      </c>
      <c r="G76" s="5" t="s">
        <v>380</v>
      </c>
      <c r="I76" s="5"/>
      <c r="J76" s="5"/>
      <c r="M76" s="5"/>
      <c r="N76" s="5"/>
      <c r="P76" s="14">
        <v>40</v>
      </c>
      <c r="Q76" s="5" t="s">
        <v>380</v>
      </c>
      <c r="S76" s="5"/>
      <c r="T76" s="5"/>
      <c r="U76" s="5"/>
      <c r="V76" s="5"/>
      <c r="AE76" s="231"/>
    </row>
    <row r="77" spans="3:32" ht="13.5" customHeight="1">
      <c r="C77" s="23"/>
      <c r="D77" s="5"/>
      <c r="E77" s="5"/>
      <c r="F77" s="14">
        <v>41</v>
      </c>
      <c r="G77" s="5" t="s">
        <v>381</v>
      </c>
      <c r="I77" s="5"/>
      <c r="J77" s="5"/>
      <c r="M77" s="5"/>
      <c r="N77" s="5"/>
      <c r="P77" s="14">
        <v>41</v>
      </c>
      <c r="Q77" s="5" t="s">
        <v>381</v>
      </c>
      <c r="S77" s="5"/>
      <c r="T77" s="240"/>
      <c r="U77" s="5"/>
      <c r="V77" s="5"/>
      <c r="AE77" s="231"/>
      <c r="AF77" s="226"/>
    </row>
    <row r="78" spans="3:31" ht="13.5">
      <c r="C78" s="23"/>
      <c r="D78" s="5"/>
      <c r="E78" s="5"/>
      <c r="F78" s="14">
        <v>42</v>
      </c>
      <c r="G78" s="5" t="s">
        <v>382</v>
      </c>
      <c r="I78" s="5"/>
      <c r="J78" s="5"/>
      <c r="M78" s="5"/>
      <c r="N78" s="5"/>
      <c r="P78" s="14">
        <v>42</v>
      </c>
      <c r="Q78" s="5" t="s">
        <v>382</v>
      </c>
      <c r="S78" s="5"/>
      <c r="T78" s="5"/>
      <c r="U78" s="5"/>
      <c r="V78" s="5"/>
      <c r="AE78" s="231"/>
    </row>
    <row r="79" spans="3:31" ht="13.5">
      <c r="C79" s="23"/>
      <c r="D79" s="5"/>
      <c r="E79" s="5"/>
      <c r="F79" s="14">
        <v>43</v>
      </c>
      <c r="G79" s="5" t="s">
        <v>383</v>
      </c>
      <c r="I79" s="5"/>
      <c r="M79" s="5"/>
      <c r="N79" s="5"/>
      <c r="P79" s="14">
        <v>43</v>
      </c>
      <c r="Q79" s="5" t="s">
        <v>383</v>
      </c>
      <c r="S79" s="5"/>
      <c r="T79" s="5"/>
      <c r="U79" s="5"/>
      <c r="V79" s="5"/>
      <c r="AE79" s="231"/>
    </row>
    <row r="80" spans="3:22" ht="13.5">
      <c r="C80" s="23"/>
      <c r="D80" s="5"/>
      <c r="E80" s="5"/>
      <c r="F80" s="14">
        <v>44</v>
      </c>
      <c r="G80" s="5" t="s">
        <v>384</v>
      </c>
      <c r="I80"/>
      <c r="M80" s="5"/>
      <c r="N80" s="5"/>
      <c r="P80" s="14">
        <v>44</v>
      </c>
      <c r="Q80" s="5" t="s">
        <v>384</v>
      </c>
      <c r="S80" s="5"/>
      <c r="T80" s="5"/>
      <c r="U80" s="5"/>
      <c r="V80" s="5"/>
    </row>
    <row r="81" spans="3:22" ht="13.5">
      <c r="C81" s="23"/>
      <c r="D81" s="5"/>
      <c r="E81" s="5"/>
      <c r="F81" s="14">
        <v>45</v>
      </c>
      <c r="G81" s="5" t="s">
        <v>385</v>
      </c>
      <c r="H81" s="5"/>
      <c r="I81" s="5"/>
      <c r="J81" s="5"/>
      <c r="M81" s="5"/>
      <c r="N81" s="5"/>
      <c r="P81" s="14">
        <v>45</v>
      </c>
      <c r="Q81" s="5" t="s">
        <v>385</v>
      </c>
      <c r="R81" s="5"/>
      <c r="S81" s="5"/>
      <c r="T81" s="5"/>
      <c r="U81" s="5"/>
      <c r="V81" s="5"/>
    </row>
    <row r="82" spans="6:22" ht="13.5">
      <c r="F82" s="14">
        <v>46</v>
      </c>
      <c r="G82" s="5" t="s">
        <v>103</v>
      </c>
      <c r="I82"/>
      <c r="M82" s="5"/>
      <c r="N82" s="5"/>
      <c r="P82" s="14">
        <v>46</v>
      </c>
      <c r="Q82" s="5" t="s">
        <v>103</v>
      </c>
      <c r="S82" s="5"/>
      <c r="T82" s="5"/>
      <c r="U82" s="5"/>
      <c r="V82" s="5"/>
    </row>
    <row r="83" spans="6:22" ht="13.5">
      <c r="F83" s="14">
        <v>47</v>
      </c>
      <c r="G83" s="5" t="s">
        <v>386</v>
      </c>
      <c r="I83"/>
      <c r="M83" s="5"/>
      <c r="N83" s="5"/>
      <c r="P83" s="14">
        <v>47</v>
      </c>
      <c r="Q83" s="5" t="s">
        <v>386</v>
      </c>
      <c r="S83" s="5"/>
      <c r="T83" s="5"/>
      <c r="U83" s="5"/>
      <c r="V83" s="5"/>
    </row>
    <row r="84" spans="6:16" ht="13.5">
      <c r="F84" s="14"/>
      <c r="P84" s="11">
        <v>46</v>
      </c>
    </row>
    <row r="85" spans="6:16" ht="13.5">
      <c r="F85" s="14"/>
      <c r="P85" s="11">
        <v>47</v>
      </c>
    </row>
  </sheetData>
  <sheetProtection/>
  <printOptions horizontalCentered="1"/>
  <pageMargins left="0" right="0" top="0.7480314960629921" bottom="0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　泰一</dc:creator>
  <cp:keywords/>
  <dc:description/>
  <cp:lastModifiedBy>user</cp:lastModifiedBy>
  <cp:lastPrinted>2017-01-20T01:17:50Z</cp:lastPrinted>
  <dcterms:created xsi:type="dcterms:W3CDTF">2006-09-03T11:18:08Z</dcterms:created>
  <dcterms:modified xsi:type="dcterms:W3CDTF">2017-01-23T01:28:44Z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